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Тарификация 2022-23 учебный год\"/>
    </mc:Choice>
  </mc:AlternateContent>
  <xr:revisionPtr revIDLastSave="0" documentId="13_ncr:1_{2AEFFBB5-1E37-4D60-A6F2-3AB932572E2C}" xr6:coauthVersionLast="36" xr6:coauthVersionMax="36" xr10:uidLastSave="{00000000-0000-0000-0000-000000000000}"/>
  <bookViews>
    <workbookView xWindow="0" yWindow="0" windowWidth="19200" windowHeight="6930" tabRatio="734" xr2:uid="{00000000-000D-0000-FFFF-FFFF00000000}"/>
  </bookViews>
  <sheets>
    <sheet name="Приказ по нагрузке 2022-23" sheetId="169" r:id="rId1"/>
  </sheets>
  <definedNames>
    <definedName name="_xlnm.Print_Area" localSheetId="0">'Приказ по нагрузке 2022-23'!$A$1:$Z$342</definedName>
  </definedNames>
  <calcPr calcId="191029"/>
</workbook>
</file>

<file path=xl/calcChain.xml><?xml version="1.0" encoding="utf-8"?>
<calcChain xmlns="http://schemas.openxmlformats.org/spreadsheetml/2006/main">
  <c r="H272" i="169" l="1"/>
  <c r="V272" i="169" s="1"/>
  <c r="H204" i="169"/>
  <c r="H205" i="169"/>
  <c r="H206" i="169"/>
  <c r="V206" i="169" s="1"/>
  <c r="H207" i="169"/>
  <c r="H208" i="169"/>
  <c r="V208" i="169" s="1"/>
  <c r="H209" i="169"/>
  <c r="H210" i="169"/>
  <c r="V210" i="169" s="1"/>
  <c r="L187" i="169"/>
  <c r="L171" i="169"/>
  <c r="L117" i="169"/>
  <c r="L98" i="169"/>
  <c r="L51" i="169"/>
  <c r="L66" i="169"/>
  <c r="L77" i="169"/>
  <c r="L92" i="169"/>
  <c r="H298" i="169"/>
  <c r="V298" i="169" s="1"/>
  <c r="H299" i="169"/>
  <c r="V299" i="169" s="1"/>
  <c r="H300" i="169"/>
  <c r="V300" i="169" s="1"/>
  <c r="H301" i="169"/>
  <c r="V301" i="169" s="1"/>
  <c r="H302" i="169"/>
  <c r="V302" i="169" s="1"/>
  <c r="H303" i="169"/>
  <c r="V303" i="169" s="1"/>
  <c r="H304" i="169"/>
  <c r="H287" i="169"/>
  <c r="V287" i="169" s="1"/>
  <c r="H288" i="169"/>
  <c r="V288" i="169" s="1"/>
  <c r="H289" i="169"/>
  <c r="V289" i="169" s="1"/>
  <c r="H290" i="169"/>
  <c r="H291" i="169"/>
  <c r="V277" i="169"/>
  <c r="H267" i="169"/>
  <c r="H268" i="169"/>
  <c r="V268" i="169" s="1"/>
  <c r="H269" i="169"/>
  <c r="V260" i="169"/>
  <c r="F261" i="169"/>
  <c r="H245" i="169"/>
  <c r="V245" i="169" s="1"/>
  <c r="H246" i="169"/>
  <c r="V246" i="169" s="1"/>
  <c r="H247" i="169"/>
  <c r="V247" i="169" s="1"/>
  <c r="H248" i="169"/>
  <c r="V248" i="169" s="1"/>
  <c r="H249" i="169"/>
  <c r="V249" i="169" s="1"/>
  <c r="H250" i="169"/>
  <c r="H251" i="169"/>
  <c r="V251" i="169" s="1"/>
  <c r="H252" i="169"/>
  <c r="H253" i="169"/>
  <c r="H254" i="169"/>
  <c r="V254" i="169" s="1"/>
  <c r="H255" i="169"/>
  <c r="V255" i="169" s="1"/>
  <c r="H239" i="169"/>
  <c r="V239" i="169" s="1"/>
  <c r="H225" i="169"/>
  <c r="V225" i="169" s="1"/>
  <c r="H226" i="169"/>
  <c r="V226" i="169" s="1"/>
  <c r="H227" i="169"/>
  <c r="V227" i="169" s="1"/>
  <c r="H228" i="169"/>
  <c r="V228" i="169" s="1"/>
  <c r="H229" i="169"/>
  <c r="H230" i="169"/>
  <c r="V230" i="169" s="1"/>
  <c r="H231" i="169"/>
  <c r="V231" i="169" s="1"/>
  <c r="H232" i="169"/>
  <c r="V232" i="169" s="1"/>
  <c r="H233" i="169"/>
  <c r="V233" i="169" s="1"/>
  <c r="H234" i="169"/>
  <c r="V234" i="169" s="1"/>
  <c r="H235" i="169"/>
  <c r="H220" i="169"/>
  <c r="V220" i="169" s="1"/>
  <c r="H221" i="169"/>
  <c r="V221" i="169" s="1"/>
  <c r="H222" i="169"/>
  <c r="H192" i="169"/>
  <c r="V192" i="169" s="1"/>
  <c r="H193" i="169"/>
  <c r="V193" i="169" s="1"/>
  <c r="H194" i="169"/>
  <c r="V194" i="169" s="1"/>
  <c r="H195" i="169"/>
  <c r="V195" i="169" s="1"/>
  <c r="H196" i="169"/>
  <c r="H197" i="169"/>
  <c r="V197" i="169" s="1"/>
  <c r="H198" i="169"/>
  <c r="V198" i="169" s="1"/>
  <c r="H199" i="169"/>
  <c r="H200" i="169"/>
  <c r="V200" i="169" s="1"/>
  <c r="H201" i="169"/>
  <c r="V161" i="169"/>
  <c r="V162" i="169"/>
  <c r="V163" i="169"/>
  <c r="V164" i="169"/>
  <c r="V166" i="169"/>
  <c r="V167" i="169"/>
  <c r="V182" i="169"/>
  <c r="V183" i="169"/>
  <c r="V184" i="169"/>
  <c r="V185" i="169"/>
  <c r="H179" i="169"/>
  <c r="V179" i="169" s="1"/>
  <c r="H178" i="169"/>
  <c r="V178" i="169" s="1"/>
  <c r="H176" i="169"/>
  <c r="V176" i="169" s="1"/>
  <c r="H175" i="169"/>
  <c r="V175" i="169" s="1"/>
  <c r="H174" i="169"/>
  <c r="V174" i="169" s="1"/>
  <c r="H173" i="169"/>
  <c r="V173" i="169" s="1"/>
  <c r="H146" i="169"/>
  <c r="V146" i="169" s="1"/>
  <c r="H147" i="169"/>
  <c r="V147" i="169" s="1"/>
  <c r="H148" i="169"/>
  <c r="H149" i="169"/>
  <c r="H136" i="169"/>
  <c r="V136" i="169" s="1"/>
  <c r="H137" i="169"/>
  <c r="V137" i="169" s="1"/>
  <c r="H138" i="169"/>
  <c r="V138" i="169" s="1"/>
  <c r="H139" i="169"/>
  <c r="H140" i="169"/>
  <c r="V140" i="169" s="1"/>
  <c r="H141" i="169"/>
  <c r="V141" i="169" s="1"/>
  <c r="H142" i="169"/>
  <c r="V142" i="169" s="1"/>
  <c r="H143" i="169"/>
  <c r="H123" i="169"/>
  <c r="V123" i="169" s="1"/>
  <c r="H124" i="169"/>
  <c r="V124" i="169" s="1"/>
  <c r="H125" i="169"/>
  <c r="V125" i="169" s="1"/>
  <c r="H126" i="169"/>
  <c r="V126" i="169" s="1"/>
  <c r="H127" i="169"/>
  <c r="V127" i="169" s="1"/>
  <c r="H128" i="169"/>
  <c r="V128" i="169" s="1"/>
  <c r="H129" i="169"/>
  <c r="V129" i="169" s="1"/>
  <c r="H112" i="169"/>
  <c r="V112" i="169" s="1"/>
  <c r="H113" i="169"/>
  <c r="H114" i="169"/>
  <c r="V114" i="169" s="1"/>
  <c r="H115" i="169"/>
  <c r="V115" i="169" s="1"/>
  <c r="H116" i="169"/>
  <c r="H111" i="169"/>
  <c r="H108" i="169"/>
  <c r="V108" i="169" s="1"/>
  <c r="H109" i="169"/>
  <c r="H100" i="169"/>
  <c r="V100" i="169" s="1"/>
  <c r="H94" i="169"/>
  <c r="V94" i="169" s="1"/>
  <c r="H95" i="169"/>
  <c r="V95" i="169" s="1"/>
  <c r="H96" i="169"/>
  <c r="H97" i="169"/>
  <c r="D98" i="169"/>
  <c r="H79" i="169"/>
  <c r="V79" i="169" s="1"/>
  <c r="H80" i="169"/>
  <c r="V80" i="169" s="1"/>
  <c r="H81" i="169"/>
  <c r="V81" i="169" s="1"/>
  <c r="H82" i="169"/>
  <c r="H83" i="169"/>
  <c r="V83" i="169" s="1"/>
  <c r="H84" i="169"/>
  <c r="V84" i="169" s="1"/>
  <c r="H85" i="169"/>
  <c r="H86" i="169"/>
  <c r="V86" i="169" s="1"/>
  <c r="H87" i="169"/>
  <c r="V87" i="169" s="1"/>
  <c r="H88" i="169"/>
  <c r="H89" i="169"/>
  <c r="V89" i="169" s="1"/>
  <c r="H90" i="169"/>
  <c r="V90" i="169" s="1"/>
  <c r="H91" i="169"/>
  <c r="H68" i="169"/>
  <c r="V68" i="169" s="1"/>
  <c r="H69" i="169"/>
  <c r="V69" i="169" s="1"/>
  <c r="H70" i="169"/>
  <c r="V70" i="169" s="1"/>
  <c r="H71" i="169"/>
  <c r="V71" i="169" s="1"/>
  <c r="H72" i="169"/>
  <c r="H73" i="169"/>
  <c r="H74" i="169"/>
  <c r="H75" i="169"/>
  <c r="V75" i="169" s="1"/>
  <c r="H76" i="169"/>
  <c r="V76" i="169" s="1"/>
  <c r="D77" i="169"/>
  <c r="D66" i="169"/>
  <c r="H53" i="169"/>
  <c r="V53" i="169" s="1"/>
  <c r="H54" i="169"/>
  <c r="V54" i="169" s="1"/>
  <c r="H55" i="169"/>
  <c r="V55" i="169" s="1"/>
  <c r="H56" i="169"/>
  <c r="V56" i="169" s="1"/>
  <c r="H57" i="169"/>
  <c r="V57" i="169" s="1"/>
  <c r="H58" i="169"/>
  <c r="H59" i="169"/>
  <c r="H60" i="169"/>
  <c r="V60" i="169" s="1"/>
  <c r="H61" i="169"/>
  <c r="H62" i="169"/>
  <c r="H63" i="169"/>
  <c r="H64" i="169"/>
  <c r="H65" i="169"/>
  <c r="H36" i="169"/>
  <c r="V36" i="169" s="1"/>
  <c r="H37" i="169"/>
  <c r="V37" i="169" s="1"/>
  <c r="H38" i="169"/>
  <c r="V38" i="169" s="1"/>
  <c r="H39" i="169"/>
  <c r="H40" i="169"/>
  <c r="V40" i="169" s="1"/>
  <c r="H41" i="169"/>
  <c r="V41" i="169" s="1"/>
  <c r="H42" i="169"/>
  <c r="H43" i="169"/>
  <c r="V43" i="169" s="1"/>
  <c r="H44" i="169"/>
  <c r="V44" i="169" s="1"/>
  <c r="H45" i="169"/>
  <c r="H46" i="169"/>
  <c r="V46" i="169" s="1"/>
  <c r="H47" i="169"/>
  <c r="V47" i="169" s="1"/>
  <c r="H48" i="169"/>
  <c r="H49" i="169"/>
  <c r="H50" i="169"/>
  <c r="O42" i="169"/>
  <c r="H30" i="169"/>
  <c r="V30" i="169" s="1"/>
  <c r="H31" i="169"/>
  <c r="V31" i="169" s="1"/>
  <c r="H32" i="169"/>
  <c r="V32" i="169" s="1"/>
  <c r="H11" i="169"/>
  <c r="V11" i="169" s="1"/>
  <c r="V42" i="169" l="1"/>
  <c r="R66" i="169"/>
  <c r="R77" i="169"/>
  <c r="R211" i="169"/>
  <c r="D211" i="169"/>
  <c r="R296" i="169"/>
  <c r="V337" i="169"/>
  <c r="V336" i="169"/>
  <c r="V331" i="169"/>
  <c r="V329" i="169"/>
  <c r="V295" i="169"/>
  <c r="V153" i="169"/>
  <c r="V152" i="169"/>
  <c r="V25" i="169"/>
  <c r="V24" i="169"/>
  <c r="V23" i="169"/>
  <c r="V22" i="169"/>
  <c r="V21" i="169"/>
  <c r="V20" i="169"/>
  <c r="M338" i="169"/>
  <c r="M187" i="169"/>
  <c r="H155" i="169"/>
  <c r="H335" i="169"/>
  <c r="F335" i="169"/>
  <c r="F328" i="169"/>
  <c r="H328" i="169" s="1"/>
  <c r="O326" i="169"/>
  <c r="O327" i="169"/>
  <c r="O332" i="169"/>
  <c r="V332" i="169" s="1"/>
  <c r="O333" i="169"/>
  <c r="V333" i="169" s="1"/>
  <c r="O334" i="169"/>
  <c r="V334" i="169" s="1"/>
  <c r="H327" i="169"/>
  <c r="H326" i="169"/>
  <c r="O308" i="169"/>
  <c r="O309" i="169"/>
  <c r="O310" i="169"/>
  <c r="O311" i="169"/>
  <c r="F312" i="169"/>
  <c r="H311" i="169"/>
  <c r="H310" i="169"/>
  <c r="H309" i="169"/>
  <c r="H308" i="169"/>
  <c r="O304" i="169"/>
  <c r="F296" i="169"/>
  <c r="F285" i="169"/>
  <c r="F281" i="169"/>
  <c r="H276" i="169"/>
  <c r="V276" i="169" s="1"/>
  <c r="H278" i="169"/>
  <c r="F279" i="169"/>
  <c r="F270" i="169"/>
  <c r="D265" i="169"/>
  <c r="D258" i="169"/>
  <c r="D256" i="169"/>
  <c r="D243" i="169"/>
  <c r="D236" i="169"/>
  <c r="D223" i="169"/>
  <c r="D218" i="169"/>
  <c r="D214" i="169"/>
  <c r="D202" i="169"/>
  <c r="D187" i="169"/>
  <c r="D171" i="169"/>
  <c r="F256" i="169"/>
  <c r="F243" i="169"/>
  <c r="H241" i="169"/>
  <c r="V241" i="169" s="1"/>
  <c r="H224" i="169"/>
  <c r="V224" i="169" s="1"/>
  <c r="F223" i="169"/>
  <c r="H219" i="169"/>
  <c r="V219" i="169" s="1"/>
  <c r="O222" i="169"/>
  <c r="O223" i="169" s="1"/>
  <c r="F214" i="169"/>
  <c r="O205" i="169"/>
  <c r="V205" i="169" s="1"/>
  <c r="O207" i="169"/>
  <c r="V207" i="169" s="1"/>
  <c r="F211" i="169"/>
  <c r="F190" i="169"/>
  <c r="F187" i="169"/>
  <c r="F171" i="169"/>
  <c r="D150" i="169"/>
  <c r="D156" i="169"/>
  <c r="D159" i="169"/>
  <c r="F159" i="169"/>
  <c r="F156" i="169"/>
  <c r="H156" i="169" s="1"/>
  <c r="F150" i="169"/>
  <c r="D144" i="169"/>
  <c r="D134" i="169"/>
  <c r="D132" i="169"/>
  <c r="D130" i="169"/>
  <c r="D121" i="169"/>
  <c r="D119" i="169"/>
  <c r="D117" i="169"/>
  <c r="D110" i="169"/>
  <c r="F132" i="169"/>
  <c r="F130" i="169"/>
  <c r="F121" i="169"/>
  <c r="F119" i="169"/>
  <c r="F117" i="169"/>
  <c r="M106" i="169"/>
  <c r="I106" i="169"/>
  <c r="J106" i="169"/>
  <c r="F103" i="169"/>
  <c r="D103" i="169"/>
  <c r="D92" i="169"/>
  <c r="D51" i="169"/>
  <c r="D34" i="169"/>
  <c r="D15" i="169"/>
  <c r="F98" i="169"/>
  <c r="F92" i="169"/>
  <c r="F77" i="169"/>
  <c r="O63" i="169"/>
  <c r="V63" i="169" s="1"/>
  <c r="F66" i="169"/>
  <c r="H52" i="169"/>
  <c r="V52" i="169" s="1"/>
  <c r="F51" i="169"/>
  <c r="O48" i="169"/>
  <c r="V48" i="169" s="1"/>
  <c r="O49" i="169"/>
  <c r="V49" i="169" s="1"/>
  <c r="O50" i="169"/>
  <c r="V50" i="169" s="1"/>
  <c r="R27" i="169"/>
  <c r="V222" i="169" l="1"/>
  <c r="V223" i="169" s="1"/>
  <c r="V309" i="169"/>
  <c r="V327" i="169"/>
  <c r="V310" i="169"/>
  <c r="V304" i="169"/>
  <c r="V308" i="169"/>
  <c r="V311" i="169"/>
  <c r="V326" i="169"/>
  <c r="V330" i="169"/>
  <c r="V335" i="169"/>
  <c r="O335" i="169"/>
  <c r="O330" i="169"/>
  <c r="H223" i="169"/>
  <c r="H66" i="169"/>
  <c r="F202" i="169"/>
  <c r="F144" i="169"/>
  <c r="O12" i="169"/>
  <c r="O13" i="169"/>
  <c r="H99" i="169" l="1"/>
  <c r="O82" i="169"/>
  <c r="V82" i="169" s="1"/>
  <c r="O85" i="169"/>
  <c r="V85" i="169" s="1"/>
  <c r="O61" i="169"/>
  <c r="V61" i="169" s="1"/>
  <c r="H12" i="169"/>
  <c r="V12" i="169" s="1"/>
  <c r="H13" i="169"/>
  <c r="V13" i="169" s="1"/>
  <c r="H14" i="169"/>
  <c r="H16" i="169"/>
  <c r="H17" i="169"/>
  <c r="H18" i="169"/>
  <c r="H19" i="169"/>
  <c r="H26" i="169"/>
  <c r="H28" i="169"/>
  <c r="H29" i="169"/>
  <c r="H33" i="169"/>
  <c r="H35" i="169"/>
  <c r="V35" i="169" s="1"/>
  <c r="H67" i="169"/>
  <c r="V67" i="169" s="1"/>
  <c r="H78" i="169"/>
  <c r="V78" i="169" s="1"/>
  <c r="H101" i="169"/>
  <c r="H102" i="169"/>
  <c r="H104" i="169"/>
  <c r="V104" i="169" s="1"/>
  <c r="H105" i="169"/>
  <c r="V105" i="169" s="1"/>
  <c r="H107" i="169"/>
  <c r="V111" i="169"/>
  <c r="H118" i="169"/>
  <c r="V118" i="169" s="1"/>
  <c r="H120" i="169"/>
  <c r="V120" i="169" s="1"/>
  <c r="H122" i="169"/>
  <c r="V122" i="169" s="1"/>
  <c r="H131" i="169"/>
  <c r="V131" i="169" s="1"/>
  <c r="H133" i="169"/>
  <c r="V133" i="169" s="1"/>
  <c r="H135" i="169"/>
  <c r="H145" i="169"/>
  <c r="V145" i="169" s="1"/>
  <c r="H151" i="169"/>
  <c r="V151" i="169" s="1"/>
  <c r="H157" i="169"/>
  <c r="H158" i="169"/>
  <c r="H160" i="169"/>
  <c r="V160" i="169" s="1"/>
  <c r="H165" i="169"/>
  <c r="V165" i="169" s="1"/>
  <c r="H168" i="169"/>
  <c r="V168" i="169" s="1"/>
  <c r="H169" i="169"/>
  <c r="H170" i="169"/>
  <c r="H172" i="169"/>
  <c r="V172" i="169" s="1"/>
  <c r="H177" i="169"/>
  <c r="H180" i="169"/>
  <c r="H181" i="169"/>
  <c r="H188" i="169"/>
  <c r="V188" i="169" s="1"/>
  <c r="H189" i="169"/>
  <c r="H106" i="169" l="1"/>
  <c r="H51" i="169"/>
  <c r="H93" i="169"/>
  <c r="V93" i="169" s="1"/>
  <c r="H159" i="169"/>
  <c r="H150" i="169"/>
  <c r="H144" i="169"/>
  <c r="H77" i="169"/>
  <c r="H27" i="169"/>
  <c r="H121" i="169"/>
  <c r="H171" i="169"/>
  <c r="H130" i="169"/>
  <c r="H110" i="169"/>
  <c r="H103" i="169"/>
  <c r="H92" i="169"/>
  <c r="H187" i="169"/>
  <c r="H132" i="169"/>
  <c r="H117" i="169"/>
  <c r="H134" i="169"/>
  <c r="H119" i="169"/>
  <c r="H34" i="169"/>
  <c r="H242" i="169"/>
  <c r="H240" i="169"/>
  <c r="H238" i="169"/>
  <c r="V238" i="169" s="1"/>
  <c r="H237" i="169"/>
  <c r="V237" i="169" s="1"/>
  <c r="O242" i="169"/>
  <c r="O240" i="169"/>
  <c r="R243" i="169"/>
  <c r="M243" i="169"/>
  <c r="J243" i="169"/>
  <c r="I243" i="169"/>
  <c r="R159" i="169"/>
  <c r="M159" i="169"/>
  <c r="J159" i="169"/>
  <c r="I159" i="169"/>
  <c r="O158" i="169"/>
  <c r="V158" i="169" s="1"/>
  <c r="O157" i="169"/>
  <c r="V157" i="169" s="1"/>
  <c r="J156" i="169"/>
  <c r="M156" i="169"/>
  <c r="R156" i="169"/>
  <c r="O155" i="169"/>
  <c r="V155" i="169" s="1"/>
  <c r="V156" i="169" s="1"/>
  <c r="H191" i="169"/>
  <c r="V191" i="169" s="1"/>
  <c r="H244" i="169"/>
  <c r="H257" i="169"/>
  <c r="V257" i="169" s="1"/>
  <c r="H259" i="169"/>
  <c r="H264" i="169"/>
  <c r="H262" i="169"/>
  <c r="V262" i="169" s="1"/>
  <c r="H266" i="169"/>
  <c r="V266" i="169" s="1"/>
  <c r="H273" i="169"/>
  <c r="V273" i="169" s="1"/>
  <c r="H274" i="169"/>
  <c r="H275" i="169"/>
  <c r="H286" i="169"/>
  <c r="V286" i="169" s="1"/>
  <c r="H294" i="169"/>
  <c r="H293" i="169"/>
  <c r="V293" i="169" s="1"/>
  <c r="H297" i="169"/>
  <c r="V297" i="169" s="1"/>
  <c r="H307" i="169"/>
  <c r="H306" i="169"/>
  <c r="V306" i="169" s="1"/>
  <c r="H325" i="169"/>
  <c r="H324" i="169"/>
  <c r="V324" i="169" s="1"/>
  <c r="H322" i="169"/>
  <c r="H321" i="169"/>
  <c r="H320" i="169"/>
  <c r="H319" i="169"/>
  <c r="H318" i="169"/>
  <c r="V318" i="169" s="1"/>
  <c r="H316" i="169"/>
  <c r="H315" i="169"/>
  <c r="V315" i="169" s="1"/>
  <c r="R132" i="169"/>
  <c r="M132" i="169"/>
  <c r="J132" i="169"/>
  <c r="I132" i="169"/>
  <c r="R171" i="169"/>
  <c r="J171" i="169"/>
  <c r="I171" i="169"/>
  <c r="O325" i="169"/>
  <c r="O328" i="169" s="1"/>
  <c r="O322" i="169"/>
  <c r="O321" i="169"/>
  <c r="O320" i="169"/>
  <c r="O319" i="169"/>
  <c r="O316" i="169"/>
  <c r="O307" i="169"/>
  <c r="O294" i="169"/>
  <c r="O291" i="169"/>
  <c r="V291" i="169" s="1"/>
  <c r="O290" i="169"/>
  <c r="V290" i="169" s="1"/>
  <c r="O278" i="169"/>
  <c r="V278" i="169" s="1"/>
  <c r="O275" i="169"/>
  <c r="O274" i="169"/>
  <c r="O269" i="169"/>
  <c r="V269" i="169" s="1"/>
  <c r="O267" i="169"/>
  <c r="V267" i="169" s="1"/>
  <c r="O264" i="169"/>
  <c r="O253" i="169"/>
  <c r="V253" i="169" s="1"/>
  <c r="O252" i="169"/>
  <c r="V252" i="169" s="1"/>
  <c r="O250" i="169"/>
  <c r="V250" i="169" s="1"/>
  <c r="O244" i="169"/>
  <c r="O235" i="169"/>
  <c r="V235" i="169" s="1"/>
  <c r="O229" i="169"/>
  <c r="V229" i="169" s="1"/>
  <c r="O217" i="169"/>
  <c r="O216" i="169"/>
  <c r="O213" i="169"/>
  <c r="O209" i="169"/>
  <c r="V209" i="169" s="1"/>
  <c r="O204" i="169"/>
  <c r="V204" i="169" s="1"/>
  <c r="O201" i="169"/>
  <c r="V201" i="169" s="1"/>
  <c r="O199" i="169"/>
  <c r="V199" i="169" s="1"/>
  <c r="O196" i="169"/>
  <c r="V196" i="169" s="1"/>
  <c r="O189" i="169"/>
  <c r="V189" i="169" s="1"/>
  <c r="V186" i="169"/>
  <c r="O181" i="169"/>
  <c r="V181" i="169" s="1"/>
  <c r="O180" i="169"/>
  <c r="V180" i="169" s="1"/>
  <c r="O177" i="169"/>
  <c r="O170" i="169"/>
  <c r="V170" i="169" s="1"/>
  <c r="O169" i="169"/>
  <c r="V169" i="169" s="1"/>
  <c r="O149" i="169"/>
  <c r="V149" i="169" s="1"/>
  <c r="O148" i="169"/>
  <c r="V148" i="169" s="1"/>
  <c r="O143" i="169"/>
  <c r="V143" i="169" s="1"/>
  <c r="O139" i="169"/>
  <c r="V139" i="169" s="1"/>
  <c r="O135" i="169"/>
  <c r="V135" i="169" s="1"/>
  <c r="V130" i="169"/>
  <c r="O116" i="169"/>
  <c r="V116" i="169" s="1"/>
  <c r="V113" i="169"/>
  <c r="O109" i="169"/>
  <c r="V109" i="169" s="1"/>
  <c r="O107" i="169"/>
  <c r="V107" i="169" s="1"/>
  <c r="V106" i="169"/>
  <c r="O102" i="169"/>
  <c r="V102" i="169" s="1"/>
  <c r="O101" i="169"/>
  <c r="V101" i="169" s="1"/>
  <c r="O99" i="169"/>
  <c r="V99" i="169" s="1"/>
  <c r="O97" i="169"/>
  <c r="V97" i="169" s="1"/>
  <c r="O96" i="169"/>
  <c r="V96" i="169" s="1"/>
  <c r="O91" i="169"/>
  <c r="V91" i="169" s="1"/>
  <c r="O88" i="169"/>
  <c r="V88" i="169" s="1"/>
  <c r="O74" i="169"/>
  <c r="V74" i="169" s="1"/>
  <c r="O73" i="169"/>
  <c r="V73" i="169" s="1"/>
  <c r="O72" i="169"/>
  <c r="V72" i="169" s="1"/>
  <c r="O62" i="169"/>
  <c r="V62" i="169" s="1"/>
  <c r="O59" i="169"/>
  <c r="V59" i="169" s="1"/>
  <c r="O58" i="169"/>
  <c r="V58" i="169" s="1"/>
  <c r="O45" i="169"/>
  <c r="V45" i="169" s="1"/>
  <c r="O39" i="169"/>
  <c r="V39" i="169" s="1"/>
  <c r="O33" i="169"/>
  <c r="V33" i="169" s="1"/>
  <c r="O29" i="169"/>
  <c r="V29" i="169" s="1"/>
  <c r="O28" i="169"/>
  <c r="V28" i="169" s="1"/>
  <c r="O26" i="169"/>
  <c r="V26" i="169" s="1"/>
  <c r="O19" i="169"/>
  <c r="V19" i="169" s="1"/>
  <c r="O18" i="169"/>
  <c r="V18" i="169" s="1"/>
  <c r="O17" i="169"/>
  <c r="V17" i="169" s="1"/>
  <c r="O16" i="169"/>
  <c r="V16" i="169" s="1"/>
  <c r="O14" i="169"/>
  <c r="V14" i="169" s="1"/>
  <c r="V177" i="169" l="1"/>
  <c r="V187" i="169" s="1"/>
  <c r="O187" i="169"/>
  <c r="V259" i="169"/>
  <c r="V261" i="169" s="1"/>
  <c r="H261" i="169"/>
  <c r="V275" i="169"/>
  <c r="V274" i="169"/>
  <c r="V92" i="169"/>
  <c r="V77" i="169"/>
  <c r="V319" i="169"/>
  <c r="V322" i="169"/>
  <c r="V66" i="169"/>
  <c r="V320" i="169"/>
  <c r="V150" i="169"/>
  <c r="V316" i="169"/>
  <c r="V321" i="169"/>
  <c r="V325" i="169"/>
  <c r="V328" i="169" s="1"/>
  <c r="V305" i="169"/>
  <c r="V294" i="169"/>
  <c r="V307" i="169"/>
  <c r="V312" i="169" s="1"/>
  <c r="V51" i="169"/>
  <c r="V121" i="169"/>
  <c r="V132" i="169"/>
  <c r="V236" i="169"/>
  <c r="V240" i="169"/>
  <c r="V110" i="169"/>
  <c r="V117" i="169"/>
  <c r="V134" i="169"/>
  <c r="V159" i="169"/>
  <c r="V103" i="169"/>
  <c r="V119" i="169"/>
  <c r="V144" i="169"/>
  <c r="V264" i="169"/>
  <c r="V242" i="169"/>
  <c r="V98" i="169"/>
  <c r="V34" i="169"/>
  <c r="V171" i="169"/>
  <c r="V190" i="169"/>
  <c r="V258" i="169"/>
  <c r="V244" i="169"/>
  <c r="O51" i="169"/>
  <c r="H98" i="169"/>
  <c r="H265" i="169"/>
  <c r="O106" i="169"/>
  <c r="H243" i="169"/>
  <c r="O156" i="169"/>
  <c r="O159" i="169"/>
  <c r="O243" i="169"/>
  <c r="O323" i="169"/>
  <c r="J335" i="169"/>
  <c r="I335" i="169"/>
  <c r="R323" i="169"/>
  <c r="M323" i="169"/>
  <c r="J323" i="169"/>
  <c r="I323" i="169"/>
  <c r="F323" i="169"/>
  <c r="V202" i="169" l="1"/>
  <c r="V265" i="169"/>
  <c r="V270" i="169"/>
  <c r="V243" i="169"/>
  <c r="V317" i="169"/>
  <c r="V292" i="169"/>
  <c r="V296" i="169"/>
  <c r="V323" i="169"/>
  <c r="V256" i="169"/>
  <c r="R317" i="169"/>
  <c r="O317" i="169"/>
  <c r="M317" i="169"/>
  <c r="J317" i="169"/>
  <c r="I317" i="169"/>
  <c r="H317" i="169"/>
  <c r="F317" i="169"/>
  <c r="R314" i="169"/>
  <c r="O314" i="169"/>
  <c r="M314" i="169"/>
  <c r="J314" i="169"/>
  <c r="I314" i="169"/>
  <c r="F314" i="169"/>
  <c r="R312" i="169"/>
  <c r="O312" i="169"/>
  <c r="M312" i="169"/>
  <c r="J312" i="169"/>
  <c r="I312" i="169"/>
  <c r="H312" i="169"/>
  <c r="R305" i="169"/>
  <c r="O305" i="169"/>
  <c r="M305" i="169"/>
  <c r="J305" i="169"/>
  <c r="I305" i="169"/>
  <c r="H305" i="169"/>
  <c r="F305" i="169"/>
  <c r="O296" i="169"/>
  <c r="M296" i="169"/>
  <c r="J296" i="169"/>
  <c r="I296" i="169"/>
  <c r="R292" i="169"/>
  <c r="O292" i="169"/>
  <c r="M292" i="169"/>
  <c r="J292" i="169"/>
  <c r="I292" i="169"/>
  <c r="F292" i="169"/>
  <c r="R285" i="169"/>
  <c r="O285" i="169"/>
  <c r="M285" i="169"/>
  <c r="J285" i="169"/>
  <c r="I285" i="169"/>
  <c r="R283" i="169"/>
  <c r="O283" i="169"/>
  <c r="M283" i="169"/>
  <c r="J283" i="169"/>
  <c r="I283" i="169"/>
  <c r="R281" i="169"/>
  <c r="M281" i="169"/>
  <c r="J281" i="169"/>
  <c r="I281" i="169"/>
  <c r="R279" i="169"/>
  <c r="O279" i="169"/>
  <c r="M279" i="169"/>
  <c r="J279" i="169"/>
  <c r="I279" i="169"/>
  <c r="R270" i="169"/>
  <c r="O270" i="169"/>
  <c r="M270" i="169"/>
  <c r="J270" i="169"/>
  <c r="I270" i="169"/>
  <c r="R265" i="169"/>
  <c r="O265" i="169"/>
  <c r="M265" i="169"/>
  <c r="J265" i="169"/>
  <c r="I265" i="169"/>
  <c r="F265" i="169"/>
  <c r="R261" i="169"/>
  <c r="O261" i="169"/>
  <c r="M261" i="169"/>
  <c r="J261" i="169"/>
  <c r="I261" i="169"/>
  <c r="R258" i="169"/>
  <c r="O258" i="169"/>
  <c r="M258" i="169"/>
  <c r="J258" i="169"/>
  <c r="I258" i="169"/>
  <c r="F258" i="169"/>
  <c r="R256" i="169"/>
  <c r="M256" i="169"/>
  <c r="J256" i="169"/>
  <c r="I256" i="169"/>
  <c r="R236" i="169"/>
  <c r="O236" i="169"/>
  <c r="M236" i="169"/>
  <c r="J236" i="169"/>
  <c r="I236" i="169"/>
  <c r="F236" i="169"/>
  <c r="R218" i="169"/>
  <c r="O218" i="169"/>
  <c r="M218" i="169"/>
  <c r="J218" i="169"/>
  <c r="I218" i="169"/>
  <c r="F218" i="169"/>
  <c r="R214" i="169"/>
  <c r="O214" i="169"/>
  <c r="M214" i="169"/>
  <c r="J214" i="169"/>
  <c r="I214" i="169"/>
  <c r="O211" i="169"/>
  <c r="M211" i="169"/>
  <c r="J211" i="169"/>
  <c r="I211" i="169"/>
  <c r="R202" i="169"/>
  <c r="O202" i="169"/>
  <c r="M202" i="169"/>
  <c r="J202" i="169"/>
  <c r="I202" i="169"/>
  <c r="H202" i="169"/>
  <c r="R190" i="169"/>
  <c r="O190" i="169"/>
  <c r="M190" i="169"/>
  <c r="J190" i="169"/>
  <c r="I190" i="169"/>
  <c r="R187" i="169"/>
  <c r="J187" i="169"/>
  <c r="I187" i="169"/>
  <c r="O171" i="169"/>
  <c r="M171" i="169"/>
  <c r="R150" i="169"/>
  <c r="O150" i="169"/>
  <c r="J150" i="169"/>
  <c r="I150" i="169"/>
  <c r="R144" i="169"/>
  <c r="O144" i="169"/>
  <c r="M144" i="169"/>
  <c r="J144" i="169"/>
  <c r="I144" i="169"/>
  <c r="R134" i="169"/>
  <c r="O134" i="169"/>
  <c r="M134" i="169"/>
  <c r="J134" i="169"/>
  <c r="I134" i="169"/>
  <c r="O132" i="169"/>
  <c r="R130" i="169"/>
  <c r="O130" i="169"/>
  <c r="M130" i="169"/>
  <c r="J130" i="169"/>
  <c r="I130" i="169"/>
  <c r="R121" i="169"/>
  <c r="O121" i="169"/>
  <c r="M121" i="169"/>
  <c r="J121" i="169"/>
  <c r="I121" i="169"/>
  <c r="R119" i="169"/>
  <c r="M119" i="169"/>
  <c r="J119" i="169"/>
  <c r="I119" i="169"/>
  <c r="R117" i="169"/>
  <c r="O117" i="169"/>
  <c r="M117" i="169"/>
  <c r="J117" i="169"/>
  <c r="I117" i="169"/>
  <c r="R110" i="169"/>
  <c r="O110" i="169"/>
  <c r="M110" i="169"/>
  <c r="J110" i="169"/>
  <c r="I110" i="169"/>
  <c r="O103" i="169"/>
  <c r="J103" i="169"/>
  <c r="I103" i="169"/>
  <c r="O98" i="169"/>
  <c r="J98" i="169"/>
  <c r="I98" i="169"/>
  <c r="O92" i="169"/>
  <c r="J92" i="169"/>
  <c r="I92" i="169"/>
  <c r="O77" i="169"/>
  <c r="O66" i="169"/>
  <c r="O34" i="169"/>
  <c r="O27" i="169"/>
  <c r="F27" i="169"/>
  <c r="F34" i="169" s="1"/>
  <c r="F110" i="169" s="1"/>
  <c r="R15" i="169"/>
  <c r="V27" i="169"/>
  <c r="F15" i="169"/>
  <c r="H271" i="169"/>
  <c r="V271" i="169" s="1"/>
  <c r="V279" i="169" s="1"/>
  <c r="H215" i="169"/>
  <c r="V215" i="169" s="1"/>
  <c r="H216" i="169"/>
  <c r="V216" i="169" s="1"/>
  <c r="H217" i="169"/>
  <c r="V217" i="169" s="1"/>
  <c r="H203" i="169"/>
  <c r="V203" i="169" s="1"/>
  <c r="H213" i="169"/>
  <c r="V213" i="169" s="1"/>
  <c r="H212" i="169"/>
  <c r="V212" i="169" s="1"/>
  <c r="H313" i="169"/>
  <c r="V313" i="169" s="1"/>
  <c r="H280" i="169"/>
  <c r="V280" i="169" s="1"/>
  <c r="V281" i="169" s="1"/>
  <c r="O281" i="169"/>
  <c r="O15" i="169"/>
  <c r="H10" i="169"/>
  <c r="V10" i="169" s="1"/>
  <c r="V15" i="169" s="1"/>
  <c r="H282" i="169"/>
  <c r="V282" i="169" s="1"/>
  <c r="H284" i="169"/>
  <c r="V284" i="169" s="1"/>
  <c r="V285" i="169" l="1"/>
  <c r="V283" i="169"/>
  <c r="V214" i="169"/>
  <c r="V211" i="169"/>
  <c r="V314" i="169"/>
  <c r="V218" i="169"/>
  <c r="H15" i="169"/>
  <c r="H279" i="169"/>
  <c r="O119" i="169"/>
  <c r="O339" i="169" s="1"/>
  <c r="H323" i="169"/>
  <c r="O256" i="169"/>
  <c r="H258" i="169"/>
  <c r="H218" i="169"/>
  <c r="H285" i="169"/>
  <c r="H314" i="169"/>
  <c r="H214" i="169"/>
  <c r="H256" i="169"/>
  <c r="H236" i="169"/>
  <c r="H270" i="169"/>
  <c r="H283" i="169"/>
  <c r="H190" i="169"/>
  <c r="H211" i="169"/>
  <c r="H281" i="169"/>
  <c r="H292" i="169"/>
  <c r="H339" i="169" l="1"/>
  <c r="V339" i="169"/>
  <c r="R328" i="169" l="1"/>
  <c r="R335" i="169" s="1"/>
  <c r="R339" i="169" s="1"/>
</calcChain>
</file>

<file path=xl/sharedStrings.xml><?xml version="1.0" encoding="utf-8"?>
<sst xmlns="http://schemas.openxmlformats.org/spreadsheetml/2006/main" count="541" uniqueCount="200">
  <si>
    <t>Часы</t>
  </si>
  <si>
    <t>п.Зимовники</t>
  </si>
  <si>
    <t>Ф.И.О. учителя</t>
  </si>
  <si>
    <t>Учебные часы</t>
  </si>
  <si>
    <t>Класс</t>
  </si>
  <si>
    <t>Предмет</t>
  </si>
  <si>
    <t>Учебная нагрузка</t>
  </si>
  <si>
    <t>Итого учебная  нагрузка</t>
  </si>
  <si>
    <t>Проверка тетрадей  %</t>
  </si>
  <si>
    <t>Классное руководство %</t>
  </si>
  <si>
    <t>Внеурочная деятельность</t>
  </si>
  <si>
    <t>Количество обучающихся</t>
  </si>
  <si>
    <t>Индивидуальное обучение на дому</t>
  </si>
  <si>
    <t>Ф.И.О. обучающегося</t>
  </si>
  <si>
    <t>ИТОГО учебная нагрузка</t>
  </si>
  <si>
    <t>О распределении учебной нагрузки на  2022- 2023 учебный год</t>
  </si>
  <si>
    <t>Распределить нагрузку на   2022 - 2023    учебный год следующим образом:</t>
  </si>
  <si>
    <t>7б</t>
  </si>
  <si>
    <t>физическая</t>
  </si>
  <si>
    <t>культура</t>
  </si>
  <si>
    <t>русский язык</t>
  </si>
  <si>
    <t>чтение</t>
  </si>
  <si>
    <t>математика</t>
  </si>
  <si>
    <t>естествознание</t>
  </si>
  <si>
    <t>география</t>
  </si>
  <si>
    <t>профильный труд</t>
  </si>
  <si>
    <t>основы социальной жизни</t>
  </si>
  <si>
    <t>Мир истории</t>
  </si>
  <si>
    <t>История отечества</t>
  </si>
  <si>
    <t>Физическая культура</t>
  </si>
  <si>
    <t>литература</t>
  </si>
  <si>
    <t>7в</t>
  </si>
  <si>
    <t>алгебра</t>
  </si>
  <si>
    <t>геометрия</t>
  </si>
  <si>
    <t>5абв</t>
  </si>
  <si>
    <t>физика</t>
  </si>
  <si>
    <t>5в</t>
  </si>
  <si>
    <t>биология</t>
  </si>
  <si>
    <t>биология, хиия</t>
  </si>
  <si>
    <t>элективный курс</t>
  </si>
  <si>
    <t>технология</t>
  </si>
  <si>
    <t>9а</t>
  </si>
  <si>
    <t>история</t>
  </si>
  <si>
    <t>обществознание</t>
  </si>
  <si>
    <t>8а</t>
  </si>
  <si>
    <t>2в</t>
  </si>
  <si>
    <t>язык</t>
  </si>
  <si>
    <t>3б</t>
  </si>
  <si>
    <t>1а</t>
  </si>
  <si>
    <t>начальные</t>
  </si>
  <si>
    <t>история, обществознание</t>
  </si>
  <si>
    <t>1б</t>
  </si>
  <si>
    <t>хиия, биология</t>
  </si>
  <si>
    <t>3в</t>
  </si>
  <si>
    <t>6б</t>
  </si>
  <si>
    <t>ОБЖ</t>
  </si>
  <si>
    <t>инфоратика</t>
  </si>
  <si>
    <t>2а</t>
  </si>
  <si>
    <t>музыка</t>
  </si>
  <si>
    <t>2б</t>
  </si>
  <si>
    <t>английский</t>
  </si>
  <si>
    <t>8в</t>
  </si>
  <si>
    <t>9б</t>
  </si>
  <si>
    <t xml:space="preserve">физическая </t>
  </si>
  <si>
    <t>6а</t>
  </si>
  <si>
    <t>геоетрия</t>
  </si>
  <si>
    <t>4абвг</t>
  </si>
  <si>
    <t>3а</t>
  </si>
  <si>
    <t>1в</t>
  </si>
  <si>
    <t>7а</t>
  </si>
  <si>
    <t>8б</t>
  </si>
  <si>
    <t>4в</t>
  </si>
  <si>
    <t>4г</t>
  </si>
  <si>
    <t>4а</t>
  </si>
  <si>
    <t>4б</t>
  </si>
  <si>
    <t>ИЗО</t>
  </si>
  <si>
    <t>5-9 кл.</t>
  </si>
  <si>
    <t>6-9 кл.</t>
  </si>
  <si>
    <t>5 кл.</t>
  </si>
  <si>
    <t>ОДНКНР</t>
  </si>
  <si>
    <t>7-9 кл.</t>
  </si>
  <si>
    <t>5-9кл.</t>
  </si>
  <si>
    <t>7-9кл.</t>
  </si>
  <si>
    <t>5-8кл.</t>
  </si>
  <si>
    <t>5-7кл.</t>
  </si>
  <si>
    <t>5,9 кл.</t>
  </si>
  <si>
    <t>немецкий язык</t>
  </si>
  <si>
    <t>5,9кл.</t>
  </si>
  <si>
    <t>6-8кл.</t>
  </si>
  <si>
    <t>2-4 кл.</t>
  </si>
  <si>
    <t>8-9кл.</t>
  </si>
  <si>
    <t>химия</t>
  </si>
  <si>
    <t>2\4</t>
  </si>
  <si>
    <t>разговоры о важном</t>
  </si>
  <si>
    <t>5а</t>
  </si>
  <si>
    <t>информатика</t>
  </si>
  <si>
    <t>9в</t>
  </si>
  <si>
    <t>1\3 кл.</t>
  </si>
  <si>
    <t>1\3</t>
  </si>
  <si>
    <t>Всего</t>
  </si>
  <si>
    <t>3абв</t>
  </si>
  <si>
    <t>Котрунова</t>
  </si>
  <si>
    <t>София</t>
  </si>
  <si>
    <t>английский язык</t>
  </si>
  <si>
    <t>Котрунова София</t>
  </si>
  <si>
    <t>Санина Алла Викторовна</t>
  </si>
  <si>
    <t>История России, Всеобщая история</t>
  </si>
  <si>
    <t>Обществознание</t>
  </si>
  <si>
    <t>География</t>
  </si>
  <si>
    <t>начальные классы</t>
  </si>
  <si>
    <t>Королева Татьяна Васильевна</t>
  </si>
  <si>
    <t>Турченко Ольга</t>
  </si>
  <si>
    <t>Мержвинский Анатолий Францевич</t>
  </si>
  <si>
    <t>Мягкая Дария Эдлхановна</t>
  </si>
  <si>
    <t>Гунько Алина Евгеньевна</t>
  </si>
  <si>
    <t>Биология</t>
  </si>
  <si>
    <t>Химия</t>
  </si>
  <si>
    <t>Витченко Елена Владиировна</t>
  </si>
  <si>
    <t>Тарасенко Игорь</t>
  </si>
  <si>
    <t>Полищук Евгений Владиирович</t>
  </si>
  <si>
    <t>Артюшина Тамара  Николаевна</t>
  </si>
  <si>
    <t>Бессарабова Елена  Николаевна</t>
  </si>
  <si>
    <t>Бочарова Галина Анатольевна</t>
  </si>
  <si>
    <t>Власенко Сергей Сергеевич</t>
  </si>
  <si>
    <t>Горьковская  Елена Юрьевна</t>
  </si>
  <si>
    <t>Гречко Наталья Петровна</t>
  </si>
  <si>
    <t>русский язык, литература</t>
  </si>
  <si>
    <t>Гузиева Екатерина Романовна</t>
  </si>
  <si>
    <t>Демина Марина Евгеньевна</t>
  </si>
  <si>
    <t>Жирикова Галина Александровна</t>
  </si>
  <si>
    <t>Зенина Елена Николаевна</t>
  </si>
  <si>
    <t>Иванова Анастасия Владимировна</t>
  </si>
  <si>
    <t>Иващенко Наталия Михайловна</t>
  </si>
  <si>
    <t>Кишинева Юлия Владиировна</t>
  </si>
  <si>
    <t>Кожемяка Сабина Валентиновна</t>
  </si>
  <si>
    <t>Копейка Ольга Николаевна</t>
  </si>
  <si>
    <t>Краснощекова Светлана Геннадьевна</t>
  </si>
  <si>
    <t>Манжурина Татьяна Алексеевна</t>
  </si>
  <si>
    <t>Мудрая Светлана Викторовна</t>
  </si>
  <si>
    <t>Мухина Юлия Ивановна</t>
  </si>
  <si>
    <t>Парахина Ирина Викторовна</t>
  </si>
  <si>
    <t>Плещенко Татьяна Петровна</t>
  </si>
  <si>
    <t>Потоцкая Елена Викторовна</t>
  </si>
  <si>
    <t>Пятницкая Наталья Викторовна</t>
  </si>
  <si>
    <t>Растегаева Татьяна Викторовна</t>
  </si>
  <si>
    <t>Рыжик Алексей Михайлович</t>
  </si>
  <si>
    <t>Рябченко Татьяна Александровна</t>
  </si>
  <si>
    <t>Салей Татьяна Васильевна</t>
  </si>
  <si>
    <t>Семено Ольга Алекссевна</t>
  </si>
  <si>
    <t>Сеник Ирина Сергеевна</t>
  </si>
  <si>
    <t>Тома Елена Петровна</t>
  </si>
  <si>
    <t>Фроленко Светлана Викторовна</t>
  </si>
  <si>
    <t>Шиленок Анна Юрьевна</t>
  </si>
  <si>
    <t>Юндина Екатерина Юрьевна</t>
  </si>
  <si>
    <t>Япс Оксана Михайловна</t>
  </si>
  <si>
    <t>Яровая Виктория Викторовна</t>
  </si>
  <si>
    <t>Зуева Лариса Михайловна       ХООШ</t>
  </si>
  <si>
    <t>Игнатович Елена Ивановна       ХООШ</t>
  </si>
  <si>
    <t>Константинова Ирина Петровна       ХООШ</t>
  </si>
  <si>
    <t>Орлова Диана Анатольевна          ХООШ</t>
  </si>
  <si>
    <t>Рашевская Мария Владиировна</t>
  </si>
  <si>
    <t>физическая культура</t>
  </si>
  <si>
    <t>Саидова Мата Ризвановна</t>
  </si>
  <si>
    <t>Чугайнова Надежда Федоровна</t>
  </si>
  <si>
    <t>Мудрая  Марина  Николаевна</t>
  </si>
  <si>
    <t>5б</t>
  </si>
  <si>
    <t>Васюкова Асият Зиявутдиновна</t>
  </si>
  <si>
    <t>астрономия</t>
  </si>
  <si>
    <t>7а (:)</t>
  </si>
  <si>
    <t>7б (:)</t>
  </si>
  <si>
    <t>7в (:)</t>
  </si>
  <si>
    <t>8а(:)</t>
  </si>
  <si>
    <t>8б (:)</t>
  </si>
  <si>
    <t>8в (:)</t>
  </si>
  <si>
    <t>9а (:)</t>
  </si>
  <si>
    <t>9б (:)</t>
  </si>
  <si>
    <t>культурв</t>
  </si>
  <si>
    <t>Занятия по форированию функциональной граотности (В мире естественных наук)</t>
  </si>
  <si>
    <t>Занятия направленные на удовлетворение профориентационных интересов и потребностей обучающихся (Профориентация)</t>
  </si>
  <si>
    <t>Разговоры о важном</t>
  </si>
  <si>
    <t>Занятия по форированию функциональной граотности (Читательская грамотность)</t>
  </si>
  <si>
    <t>Занятия направленные на удовлетворение профориентационных интересов и потребностей обучающихся (Шаги в профессию. Школьный театр)</t>
  </si>
  <si>
    <t>1.Разговоры о важном, 2.Занятия по форированиюфункциональная грамотности (Финансовая граотность).3. Развитие личности и саореализация обучающихся. (Художественное проектирование) 4.Занятия напрвленные на удовлетворение профориенационных интересов и потребностей обучающихся. ( В мире совреенных профессий)</t>
  </si>
  <si>
    <t>1.Разговоры о важном, 2.Занятия по форированиюфункциональная грамотности (Финансовая граотность).3. Развитие личности и саореализация обучающихся. (Художественное проектирование) 4.Занятия напрвленные на удовлетворение профориенационных интересов и потребностей обучающихся. ( В мире современных профессий) 5. Дополнительное изучение учебных предетов (Доноведение)</t>
  </si>
  <si>
    <t>Занятия по форированию функциональной граотности (Финансовая грамотность)</t>
  </si>
  <si>
    <t>6 б</t>
  </si>
  <si>
    <t>Занятия по форированию функциональной граотности (Глобальные копетенции)</t>
  </si>
  <si>
    <t>1.Занятия по форированию функциональной граотности (Глобальные копетенции) 2. Разговоры о важном</t>
  </si>
  <si>
    <t>Занятия направленные на удовлетворение профориентационных интересов и потребностей обучающихся (В мире совреенных профессий))</t>
  </si>
  <si>
    <t>1.Разговоры о важном.2. Шаги в профессию</t>
  </si>
  <si>
    <t>1.Занятия по форированию функциональной граотности (Математическая грамотность)</t>
  </si>
  <si>
    <t>1.Разговоры о важном, 2.Занятия по формированиюфункциональная грамотности (Финансовая граотность).3. Развитие личности и саореализация обучающихся. (Художественное проектирование) 4.Занятия напрвленные на удовлетворение профориенационных интересов и потребностей обучающихся. ( В мире совреенных профессий)</t>
  </si>
  <si>
    <t>Занятия направленные на удовлетворение профориентационных интересов и потребностей обучающихся (Шаги в профессию)</t>
  </si>
  <si>
    <t>1.Разговоры о важном, 2.Занятия по формированиюфункциональная грамотности (Финансовая граотность).) 3.Занятия напрвленные на удовлетворение профориенационных интересов и потребностей обучающихся. ( В мире современных профессий)</t>
  </si>
  <si>
    <t xml:space="preserve">Орлята России </t>
  </si>
  <si>
    <t>1.Разговоры о важном, 2.Занятия по форированиюфункциональной грамотности (Финансовая граотность).3. Развитие личности и саореализация обучающихся. (Художественное проектирование) 4.Занятия напрвленные на удовлетворение профориенационных интересов и потребностей обучающихся. ( В мире современных профессий) 5. Дополнительное изучение учебных предетов (Доноведение)</t>
  </si>
  <si>
    <t>1.Разговоры о важном, 2.Занятия по форированиюфункциональной грамотности (Финансовая граотность).3. Развитие личности и саореализация обучающихся. (Художественное проектирование) 4.Занятия напрвленные на удовлетворение профориенационных интересов и потребностей обучающихся. ( В мире совреенных профессий)</t>
  </si>
  <si>
    <t>Приказ  № 135- от  31.08.2022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</si>
  <si>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</si>
  <si>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Директор ОО                                                 Е.В. Полищук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</si>
</sst>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51"/>
      <name val="Arial"/>
      <family val="2"/>
      <charset val="204"/>
    </font>
    <font>
      <sz val="10"/>
      <color indexed="1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549">
    <xf numFmtId="0" fontId="0" fillId="0" borderId="0" xfId="0"/>
    <xf numFmtId="3" fontId="2" fillId="0" borderId="0" xfId="0" applyNumberFormat="1" applyFont="1" applyBorder="1"/>
    <xf numFmtId="3" fontId="2" fillId="0" borderId="0" xfId="0" applyNumberFormat="1" applyFont="1"/>
    <xf numFmtId="3" fontId="0" fillId="0" borderId="0" xfId="0" applyNumberForma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2" fillId="2" borderId="0" xfId="0" applyNumberFormat="1" applyFont="1" applyFill="1"/>
    <xf numFmtId="3" fontId="5" fillId="2" borderId="0" xfId="0" applyNumberFormat="1" applyFont="1" applyFill="1"/>
    <xf numFmtId="3" fontId="6" fillId="2" borderId="0" xfId="0" applyNumberFormat="1" applyFont="1" applyFill="1"/>
    <xf numFmtId="3" fontId="4" fillId="0" borderId="0" xfId="0" applyNumberFormat="1" applyFont="1"/>
    <xf numFmtId="3" fontId="2" fillId="0" borderId="11" xfId="0" applyNumberFormat="1" applyFont="1" applyBorder="1" applyAlignment="1"/>
    <xf numFmtId="49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49" fontId="8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/>
    <xf numFmtId="3" fontId="8" fillId="0" borderId="0" xfId="0" applyNumberFormat="1" applyFont="1" applyBorder="1" applyAlignment="1"/>
    <xf numFmtId="3" fontId="2" fillId="0" borderId="0" xfId="0" applyNumberFormat="1" applyFont="1" applyFill="1"/>
    <xf numFmtId="3" fontId="0" fillId="0" borderId="0" xfId="0" applyNumberFormat="1" applyFill="1"/>
    <xf numFmtId="3" fontId="9" fillId="4" borderId="19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right"/>
    </xf>
    <xf numFmtId="3" fontId="12" fillId="4" borderId="9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/>
    <xf numFmtId="3" fontId="10" fillId="4" borderId="9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/>
    <xf numFmtId="3" fontId="10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right"/>
    </xf>
    <xf numFmtId="3" fontId="13" fillId="4" borderId="10" xfId="0" applyNumberFormat="1" applyFont="1" applyFill="1" applyBorder="1" applyAlignment="1">
      <alignment horizontal="left" vertical="center"/>
    </xf>
    <xf numFmtId="3" fontId="13" fillId="4" borderId="10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right" vertical="center"/>
    </xf>
    <xf numFmtId="3" fontId="13" fillId="4" borderId="6" xfId="0" applyNumberFormat="1" applyFont="1" applyFill="1" applyBorder="1" applyAlignment="1">
      <alignment horizontal="right" vertical="center"/>
    </xf>
    <xf numFmtId="3" fontId="13" fillId="4" borderId="10" xfId="0" applyNumberFormat="1" applyFont="1" applyFill="1" applyBorder="1" applyAlignment="1">
      <alignment horizontal="center" vertical="center"/>
    </xf>
    <xf numFmtId="3" fontId="13" fillId="4" borderId="10" xfId="0" applyNumberFormat="1" applyFont="1" applyFill="1" applyBorder="1" applyAlignment="1">
      <alignment horizontal="right" vertical="center" wrapText="1"/>
    </xf>
    <xf numFmtId="3" fontId="13" fillId="4" borderId="22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left" vertical="center"/>
    </xf>
    <xf numFmtId="3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4" borderId="23" xfId="0" applyNumberFormat="1" applyFont="1" applyFill="1" applyBorder="1" applyAlignment="1">
      <alignment vertical="center"/>
    </xf>
    <xf numFmtId="3" fontId="13" fillId="4" borderId="3" xfId="0" applyNumberFormat="1" applyFont="1" applyFill="1" applyBorder="1" applyAlignment="1">
      <alignment horizontal="right" vertical="center"/>
    </xf>
    <xf numFmtId="3" fontId="13" fillId="4" borderId="2" xfId="0" applyNumberFormat="1" applyFont="1" applyFill="1" applyBorder="1" applyAlignment="1">
      <alignment horizontal="left" vertical="center"/>
    </xf>
    <xf numFmtId="3" fontId="13" fillId="4" borderId="2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right" vertical="center"/>
    </xf>
    <xf numFmtId="3" fontId="13" fillId="4" borderId="21" xfId="0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right" vertical="center" wrapText="1"/>
    </xf>
    <xf numFmtId="3" fontId="13" fillId="4" borderId="46" xfId="0" applyNumberFormat="1" applyFont="1" applyFill="1" applyBorder="1" applyAlignment="1">
      <alignment vertical="center"/>
    </xf>
    <xf numFmtId="3" fontId="13" fillId="4" borderId="47" xfId="0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 wrapText="1"/>
    </xf>
    <xf numFmtId="3" fontId="14" fillId="4" borderId="19" xfId="0" applyNumberFormat="1" applyFont="1" applyFill="1" applyBorder="1" applyAlignment="1">
      <alignment horizontal="right" vertical="center"/>
    </xf>
    <xf numFmtId="3" fontId="13" fillId="4" borderId="19" xfId="0" applyNumberFormat="1" applyFont="1" applyFill="1" applyBorder="1" applyAlignment="1">
      <alignment horizontal="right"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3" fillId="4" borderId="39" xfId="0" applyNumberFormat="1" applyFont="1" applyFill="1" applyBorder="1" applyAlignment="1">
      <alignment vertical="center"/>
    </xf>
    <xf numFmtId="3" fontId="13" fillId="4" borderId="40" xfId="0" applyNumberFormat="1" applyFont="1" applyFill="1" applyBorder="1" applyAlignment="1">
      <alignment vertical="center"/>
    </xf>
    <xf numFmtId="3" fontId="13" fillId="4" borderId="10" xfId="0" applyNumberFormat="1" applyFont="1" applyFill="1" applyBorder="1" applyAlignment="1">
      <alignment horizontal="left"/>
    </xf>
    <xf numFmtId="3" fontId="15" fillId="4" borderId="10" xfId="0" applyNumberFormat="1" applyFont="1" applyFill="1" applyBorder="1" applyAlignment="1">
      <alignment horizontal="right" vertical="center"/>
    </xf>
    <xf numFmtId="3" fontId="13" fillId="4" borderId="10" xfId="0" applyNumberFormat="1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left" vertical="center" wrapText="1"/>
    </xf>
    <xf numFmtId="3" fontId="13" fillId="4" borderId="4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left" vertical="center" wrapText="1"/>
    </xf>
    <xf numFmtId="3" fontId="13" fillId="4" borderId="27" xfId="0" applyNumberFormat="1" applyFont="1" applyFill="1" applyBorder="1" applyAlignment="1">
      <alignment horizontal="center" vertical="center"/>
    </xf>
    <xf numFmtId="3" fontId="13" fillId="4" borderId="43" xfId="0" applyNumberFormat="1" applyFont="1" applyFill="1" applyBorder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3" fontId="13" fillId="4" borderId="3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right" vertical="center"/>
    </xf>
    <xf numFmtId="9" fontId="13" fillId="4" borderId="3" xfId="0" applyNumberFormat="1" applyFont="1" applyFill="1" applyBorder="1" applyAlignment="1">
      <alignment horizontal="right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right" vertical="center" wrapText="1"/>
    </xf>
    <xf numFmtId="3" fontId="13" fillId="4" borderId="47" xfId="0" applyNumberFormat="1" applyFont="1" applyFill="1" applyBorder="1"/>
    <xf numFmtId="3" fontId="13" fillId="4" borderId="19" xfId="0" applyNumberFormat="1" applyFont="1" applyFill="1" applyBorder="1"/>
    <xf numFmtId="3" fontId="13" fillId="4" borderId="19" xfId="0" applyNumberFormat="1" applyFont="1" applyFill="1" applyBorder="1" applyAlignment="1">
      <alignment horizontal="center"/>
    </xf>
    <xf numFmtId="3" fontId="14" fillId="4" borderId="19" xfId="0" applyNumberFormat="1" applyFont="1" applyFill="1" applyBorder="1" applyAlignment="1">
      <alignment horizontal="right"/>
    </xf>
    <xf numFmtId="3" fontId="13" fillId="4" borderId="19" xfId="0" applyNumberFormat="1" applyFont="1" applyFill="1" applyBorder="1" applyAlignment="1">
      <alignment horizontal="right"/>
    </xf>
    <xf numFmtId="3" fontId="14" fillId="4" borderId="43" xfId="0" applyNumberFormat="1" applyFont="1" applyFill="1" applyBorder="1" applyAlignment="1"/>
    <xf numFmtId="3" fontId="13" fillId="4" borderId="3" xfId="0" applyNumberFormat="1" applyFont="1" applyFill="1" applyBorder="1"/>
    <xf numFmtId="3" fontId="13" fillId="4" borderId="3" xfId="0" applyNumberFormat="1" applyFont="1" applyFill="1" applyBorder="1" applyAlignment="1">
      <alignment horizontal="center" wrapText="1"/>
    </xf>
    <xf numFmtId="3" fontId="13" fillId="4" borderId="3" xfId="0" applyNumberFormat="1" applyFont="1" applyFill="1" applyBorder="1" applyAlignment="1">
      <alignment horizontal="right"/>
    </xf>
    <xf numFmtId="9" fontId="13" fillId="4" borderId="3" xfId="0" applyNumberFormat="1" applyFont="1" applyFill="1" applyBorder="1" applyAlignment="1">
      <alignment horizontal="right"/>
    </xf>
    <xf numFmtId="9" fontId="13" fillId="4" borderId="3" xfId="9" applyFont="1" applyFill="1" applyBorder="1" applyAlignment="1">
      <alignment horizontal="right"/>
    </xf>
    <xf numFmtId="3" fontId="13" fillId="4" borderId="5" xfId="0" applyNumberFormat="1" applyFont="1" applyFill="1" applyBorder="1" applyAlignment="1">
      <alignment horizontal="right"/>
    </xf>
    <xf numFmtId="3" fontId="13" fillId="4" borderId="3" xfId="0" applyNumberFormat="1" applyFont="1" applyFill="1" applyBorder="1" applyAlignment="1">
      <alignment horizontal="center"/>
    </xf>
    <xf numFmtId="3" fontId="13" fillId="4" borderId="5" xfId="0" applyNumberFormat="1" applyFont="1" applyFill="1" applyBorder="1" applyAlignment="1">
      <alignment horizontal="left" wrapText="1"/>
    </xf>
    <xf numFmtId="3" fontId="13" fillId="4" borderId="3" xfId="0" applyNumberFormat="1" applyFont="1" applyFill="1" applyBorder="1" applyAlignment="1"/>
    <xf numFmtId="3" fontId="13" fillId="4" borderId="1" xfId="0" applyNumberFormat="1" applyFont="1" applyFill="1" applyBorder="1"/>
    <xf numFmtId="3" fontId="13" fillId="4" borderId="1" xfId="0" applyNumberFormat="1" applyFont="1" applyFill="1" applyBorder="1" applyAlignment="1">
      <alignment horizontal="center" wrapText="1"/>
    </xf>
    <xf numFmtId="3" fontId="13" fillId="4" borderId="1" xfId="0" applyNumberFormat="1" applyFont="1" applyFill="1" applyBorder="1" applyAlignment="1">
      <alignment horizontal="right"/>
    </xf>
    <xf numFmtId="3" fontId="13" fillId="4" borderId="4" xfId="0" applyNumberFormat="1" applyFont="1" applyFill="1" applyBorder="1" applyAlignment="1">
      <alignment horizontal="right"/>
    </xf>
    <xf numFmtId="3" fontId="13" fillId="4" borderId="8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left" wrapText="1"/>
    </xf>
    <xf numFmtId="3" fontId="13" fillId="4" borderId="1" xfId="0" applyNumberFormat="1" applyFont="1" applyFill="1" applyBorder="1" applyAlignment="1"/>
    <xf numFmtId="3" fontId="13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left"/>
    </xf>
    <xf numFmtId="3" fontId="13" fillId="4" borderId="2" xfId="0" applyNumberFormat="1" applyFont="1" applyFill="1" applyBorder="1"/>
    <xf numFmtId="3" fontId="13" fillId="4" borderId="2" xfId="0" applyNumberFormat="1" applyFont="1" applyFill="1" applyBorder="1" applyAlignment="1">
      <alignment horizontal="center" wrapText="1"/>
    </xf>
    <xf numFmtId="3" fontId="13" fillId="4" borderId="2" xfId="0" applyNumberFormat="1" applyFont="1" applyFill="1" applyBorder="1" applyAlignment="1">
      <alignment horizontal="right"/>
    </xf>
    <xf numFmtId="3" fontId="13" fillId="4" borderId="2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/>
    <xf numFmtId="49" fontId="13" fillId="4" borderId="7" xfId="0" applyNumberFormat="1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 horizontal="center" wrapText="1"/>
    </xf>
    <xf numFmtId="3" fontId="13" fillId="4" borderId="3" xfId="0" applyNumberFormat="1" applyFont="1" applyFill="1" applyBorder="1" applyAlignment="1">
      <alignment horizontal="left" wrapText="1"/>
    </xf>
    <xf numFmtId="3" fontId="13" fillId="4" borderId="0" xfId="0" applyNumberFormat="1" applyFont="1" applyFill="1" applyBorder="1" applyAlignment="1">
      <alignment horizontal="left"/>
    </xf>
    <xf numFmtId="3" fontId="13" fillId="4" borderId="0" xfId="0" applyNumberFormat="1" applyFont="1" applyFill="1" applyBorder="1"/>
    <xf numFmtId="9" fontId="13" fillId="4" borderId="2" xfId="0" applyNumberFormat="1" applyFont="1" applyFill="1" applyBorder="1" applyAlignment="1">
      <alignment horizontal="right"/>
    </xf>
    <xf numFmtId="3" fontId="13" fillId="4" borderId="21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left"/>
    </xf>
    <xf numFmtId="3" fontId="14" fillId="4" borderId="1" xfId="0" applyNumberFormat="1" applyFont="1" applyFill="1" applyBorder="1"/>
    <xf numFmtId="3" fontId="14" fillId="4" borderId="2" xfId="0" applyNumberFormat="1" applyFont="1" applyFill="1" applyBorder="1" applyAlignment="1">
      <alignment horizontal="center"/>
    </xf>
    <xf numFmtId="3" fontId="14" fillId="4" borderId="43" xfId="0" applyNumberFormat="1" applyFont="1" applyFill="1" applyBorder="1" applyAlignment="1">
      <alignment horizontal="right"/>
    </xf>
    <xf numFmtId="3" fontId="13" fillId="4" borderId="10" xfId="0" applyNumberFormat="1" applyFont="1" applyFill="1" applyBorder="1" applyAlignment="1">
      <alignment horizontal="right"/>
    </xf>
    <xf numFmtId="3" fontId="14" fillId="4" borderId="2" xfId="0" applyNumberFormat="1" applyFont="1" applyFill="1" applyBorder="1"/>
    <xf numFmtId="49" fontId="13" fillId="4" borderId="7" xfId="0" applyNumberFormat="1" applyFont="1" applyFill="1" applyBorder="1" applyAlignment="1"/>
    <xf numFmtId="3" fontId="13" fillId="4" borderId="3" xfId="0" applyNumberFormat="1" applyFont="1" applyFill="1" applyBorder="1" applyAlignment="1">
      <alignment wrapText="1"/>
    </xf>
    <xf numFmtId="3" fontId="13" fillId="4" borderId="1" xfId="0" applyNumberFormat="1" applyFont="1" applyFill="1" applyBorder="1" applyAlignment="1">
      <alignment wrapText="1"/>
    </xf>
    <xf numFmtId="3" fontId="13" fillId="4" borderId="2" xfId="0" applyNumberFormat="1" applyFont="1" applyFill="1" applyBorder="1" applyAlignment="1">
      <alignment wrapText="1"/>
    </xf>
    <xf numFmtId="3" fontId="13" fillId="4" borderId="26" xfId="0" applyNumberFormat="1" applyFont="1" applyFill="1" applyBorder="1" applyAlignment="1">
      <alignment horizontal="right"/>
    </xf>
    <xf numFmtId="3" fontId="13" fillId="4" borderId="19" xfId="0" applyNumberFormat="1" applyFont="1" applyFill="1" applyBorder="1" applyAlignment="1">
      <alignment wrapText="1"/>
    </xf>
    <xf numFmtId="3" fontId="13" fillId="4" borderId="5" xfId="0" applyNumberFormat="1" applyFont="1" applyFill="1" applyBorder="1" applyAlignment="1">
      <alignment horizontal="center" wrapText="1"/>
    </xf>
    <xf numFmtId="3" fontId="13" fillId="4" borderId="3" xfId="0" applyNumberFormat="1" applyFont="1" applyFill="1" applyBorder="1" applyAlignment="1">
      <alignment horizontal="right" wrapText="1"/>
    </xf>
    <xf numFmtId="3" fontId="13" fillId="4" borderId="1" xfId="0" applyNumberFormat="1" applyFont="1" applyFill="1" applyBorder="1" applyAlignment="1">
      <alignment horizontal="right" wrapText="1"/>
    </xf>
    <xf numFmtId="3" fontId="13" fillId="4" borderId="2" xfId="0" applyNumberFormat="1" applyFont="1" applyFill="1" applyBorder="1" applyAlignment="1">
      <alignment horizontal="right" wrapText="1"/>
    </xf>
    <xf numFmtId="3" fontId="13" fillId="4" borderId="5" xfId="0" applyNumberFormat="1" applyFont="1" applyFill="1" applyBorder="1"/>
    <xf numFmtId="9" fontId="13" fillId="4" borderId="5" xfId="0" applyNumberFormat="1" applyFont="1" applyFill="1" applyBorder="1" applyAlignment="1">
      <alignment horizontal="right"/>
    </xf>
    <xf numFmtId="3" fontId="13" fillId="4" borderId="2" xfId="0" applyNumberFormat="1" applyFont="1" applyFill="1" applyBorder="1" applyAlignment="1">
      <alignment horizontal="left" wrapText="1"/>
    </xf>
    <xf numFmtId="3" fontId="14" fillId="4" borderId="2" xfId="0" applyNumberFormat="1" applyFont="1" applyFill="1" applyBorder="1" applyAlignment="1">
      <alignment horizontal="center" wrapText="1"/>
    </xf>
    <xf numFmtId="3" fontId="18" fillId="4" borderId="10" xfId="0" applyNumberFormat="1" applyFont="1" applyFill="1" applyBorder="1" applyAlignment="1">
      <alignment vertical="top" wrapText="1"/>
    </xf>
    <xf numFmtId="3" fontId="18" fillId="4" borderId="10" xfId="0" applyNumberFormat="1" applyFont="1" applyFill="1" applyBorder="1" applyAlignment="1">
      <alignment horizontal="center" vertical="top" wrapText="1"/>
    </xf>
    <xf numFmtId="3" fontId="13" fillId="4" borderId="10" xfId="0" applyNumberFormat="1" applyFont="1" applyFill="1" applyBorder="1" applyAlignment="1">
      <alignment horizontal="right" vertical="top"/>
    </xf>
    <xf numFmtId="9" fontId="13" fillId="4" borderId="10" xfId="0" applyNumberFormat="1" applyFont="1" applyFill="1" applyBorder="1" applyAlignment="1">
      <alignment horizontal="right" vertical="top"/>
    </xf>
    <xf numFmtId="3" fontId="13" fillId="4" borderId="10" xfId="0" applyNumberFormat="1" applyFont="1" applyFill="1" applyBorder="1" applyAlignment="1">
      <alignment horizontal="center"/>
    </xf>
    <xf numFmtId="3" fontId="13" fillId="4" borderId="10" xfId="0" applyNumberFormat="1" applyFont="1" applyFill="1" applyBorder="1" applyAlignment="1">
      <alignment horizontal="left" wrapText="1"/>
    </xf>
    <xf numFmtId="3" fontId="13" fillId="4" borderId="22" xfId="0" applyNumberFormat="1" applyFont="1" applyFill="1" applyBorder="1" applyAlignment="1">
      <alignment vertical="top"/>
    </xf>
    <xf numFmtId="3" fontId="18" fillId="4" borderId="1" xfId="0" applyNumberFormat="1" applyFont="1" applyFill="1" applyBorder="1" applyAlignment="1">
      <alignment vertical="top" wrapText="1"/>
    </xf>
    <xf numFmtId="3" fontId="18" fillId="4" borderId="1" xfId="0" applyNumberFormat="1" applyFont="1" applyFill="1" applyBorder="1" applyAlignment="1">
      <alignment horizontal="center" vertical="top" wrapText="1"/>
    </xf>
    <xf numFmtId="3" fontId="13" fillId="4" borderId="23" xfId="0" applyNumberFormat="1" applyFont="1" applyFill="1" applyBorder="1" applyAlignment="1"/>
    <xf numFmtId="3" fontId="18" fillId="4" borderId="2" xfId="0" applyNumberFormat="1" applyFont="1" applyFill="1" applyBorder="1" applyAlignment="1">
      <alignment vertical="top" wrapText="1"/>
    </xf>
    <xf numFmtId="3" fontId="18" fillId="4" borderId="2" xfId="0" applyNumberFormat="1" applyFont="1" applyFill="1" applyBorder="1" applyAlignment="1">
      <alignment horizontal="center" vertical="top" wrapText="1"/>
    </xf>
    <xf numFmtId="3" fontId="13" fillId="4" borderId="46" xfId="0" applyNumberFormat="1" applyFont="1" applyFill="1" applyBorder="1" applyAlignment="1"/>
    <xf numFmtId="3" fontId="13" fillId="4" borderId="6" xfId="0" applyNumberFormat="1" applyFont="1" applyFill="1" applyBorder="1" applyAlignment="1">
      <alignment vertical="top"/>
    </xf>
    <xf numFmtId="3" fontId="13" fillId="4" borderId="6" xfId="0" applyNumberFormat="1" applyFont="1" applyFill="1" applyBorder="1" applyAlignment="1">
      <alignment horizontal="center" vertical="top" wrapText="1"/>
    </xf>
    <xf numFmtId="3" fontId="13" fillId="4" borderId="6" xfId="0" applyNumberFormat="1" applyFont="1" applyFill="1" applyBorder="1" applyAlignment="1">
      <alignment horizontal="right" vertical="top"/>
    </xf>
    <xf numFmtId="9" fontId="13" fillId="4" borderId="6" xfId="0" applyNumberFormat="1" applyFont="1" applyFill="1" applyBorder="1" applyAlignment="1">
      <alignment horizontal="right" vertical="top"/>
    </xf>
    <xf numFmtId="3" fontId="13" fillId="4" borderId="6" xfId="0" applyNumberFormat="1" applyFont="1" applyFill="1" applyBorder="1" applyAlignment="1">
      <alignment horizontal="center" vertical="top"/>
    </xf>
    <xf numFmtId="3" fontId="13" fillId="4" borderId="6" xfId="0" applyNumberFormat="1" applyFont="1" applyFill="1" applyBorder="1" applyAlignment="1">
      <alignment horizontal="left" vertical="top" wrapText="1"/>
    </xf>
    <xf numFmtId="3" fontId="13" fillId="4" borderId="30" xfId="0" applyNumberFormat="1" applyFont="1" applyFill="1" applyBorder="1" applyAlignment="1">
      <alignment vertical="top"/>
    </xf>
    <xf numFmtId="3" fontId="13" fillId="4" borderId="10" xfId="0" applyNumberFormat="1" applyFont="1" applyFill="1" applyBorder="1" applyAlignment="1">
      <alignment vertical="top"/>
    </xf>
    <xf numFmtId="3" fontId="13" fillId="4" borderId="10" xfId="0" applyNumberFormat="1" applyFont="1" applyFill="1" applyBorder="1" applyAlignment="1">
      <alignment horizontal="center" vertical="top" wrapText="1"/>
    </xf>
    <xf numFmtId="3" fontId="13" fillId="4" borderId="10" xfId="0" applyNumberFormat="1" applyFont="1" applyFill="1" applyBorder="1" applyAlignment="1">
      <alignment horizontal="center" vertical="top"/>
    </xf>
    <xf numFmtId="3" fontId="13" fillId="4" borderId="10" xfId="0" applyNumberFormat="1" applyFont="1" applyFill="1" applyBorder="1"/>
    <xf numFmtId="9" fontId="13" fillId="4" borderId="10" xfId="0" applyNumberFormat="1" applyFont="1" applyFill="1" applyBorder="1" applyAlignment="1">
      <alignment horizontal="right"/>
    </xf>
    <xf numFmtId="3" fontId="13" fillId="4" borderId="22" xfId="0" applyNumberFormat="1" applyFont="1" applyFill="1" applyBorder="1" applyAlignment="1"/>
    <xf numFmtId="9" fontId="13" fillId="4" borderId="10" xfId="9" applyFont="1" applyFill="1" applyBorder="1" applyAlignment="1">
      <alignment horizontal="right" vertical="top"/>
    </xf>
    <xf numFmtId="3" fontId="14" fillId="4" borderId="1" xfId="0" applyNumberFormat="1" applyFont="1" applyFill="1" applyBorder="1" applyAlignment="1">
      <alignment wrapText="1"/>
    </xf>
    <xf numFmtId="3" fontId="13" fillId="4" borderId="3" xfId="0" applyNumberFormat="1" applyFont="1" applyFill="1" applyBorder="1" applyAlignment="1">
      <alignment vertical="top"/>
    </xf>
    <xf numFmtId="3" fontId="13" fillId="4" borderId="3" xfId="0" applyNumberFormat="1" applyFont="1" applyFill="1" applyBorder="1" applyAlignment="1">
      <alignment horizontal="center" vertical="top" wrapText="1"/>
    </xf>
    <xf numFmtId="3" fontId="13" fillId="4" borderId="3" xfId="0" applyNumberFormat="1" applyFont="1" applyFill="1" applyBorder="1" applyAlignment="1">
      <alignment horizontal="right" vertical="top"/>
    </xf>
    <xf numFmtId="9" fontId="13" fillId="4" borderId="3" xfId="9" applyFont="1" applyFill="1" applyBorder="1" applyAlignment="1">
      <alignment horizontal="right" vertical="top"/>
    </xf>
    <xf numFmtId="3" fontId="13" fillId="4" borderId="3" xfId="0" applyNumberFormat="1" applyFont="1" applyFill="1" applyBorder="1" applyAlignment="1">
      <alignment horizontal="center" vertical="top"/>
    </xf>
    <xf numFmtId="3" fontId="13" fillId="4" borderId="24" xfId="0" applyNumberFormat="1" applyFont="1" applyFill="1" applyBorder="1" applyAlignment="1">
      <alignment vertical="top"/>
    </xf>
    <xf numFmtId="3" fontId="13" fillId="4" borderId="10" xfId="0" applyNumberFormat="1" applyFont="1" applyFill="1" applyBorder="1" applyAlignment="1">
      <alignment horizontal="center" wrapText="1"/>
    </xf>
    <xf numFmtId="9" fontId="13" fillId="4" borderId="3" xfId="0" applyNumberFormat="1" applyFont="1" applyFill="1" applyBorder="1" applyAlignment="1">
      <alignment horizontal="right" vertical="top"/>
    </xf>
    <xf numFmtId="9" fontId="13" fillId="4" borderId="10" xfId="9" applyFont="1" applyFill="1" applyBorder="1" applyAlignment="1">
      <alignment horizontal="right"/>
    </xf>
    <xf numFmtId="3" fontId="18" fillId="4" borderId="10" xfId="1" applyNumberFormat="1" applyFont="1" applyFill="1" applyBorder="1" applyAlignment="1">
      <alignment horizontal="center" vertical="top" wrapText="1"/>
    </xf>
    <xf numFmtId="3" fontId="18" fillId="4" borderId="1" xfId="1" applyNumberFormat="1" applyFont="1" applyFill="1" applyBorder="1" applyAlignment="1">
      <alignment horizontal="center" vertical="top" wrapText="1"/>
    </xf>
    <xf numFmtId="3" fontId="13" fillId="4" borderId="14" xfId="0" applyNumberFormat="1" applyFont="1" applyFill="1" applyBorder="1" applyAlignment="1">
      <alignment vertical="top"/>
    </xf>
    <xf numFmtId="3" fontId="13" fillId="4" borderId="5" xfId="0" applyNumberFormat="1" applyFont="1" applyFill="1" applyBorder="1" applyAlignment="1">
      <alignment horizontal="right" vertical="top"/>
    </xf>
    <xf numFmtId="3" fontId="13" fillId="4" borderId="4" xfId="0" applyNumberFormat="1" applyFont="1" applyFill="1" applyBorder="1"/>
    <xf numFmtId="3" fontId="13" fillId="4" borderId="14" xfId="0" applyNumberFormat="1" applyFont="1" applyFill="1" applyBorder="1"/>
    <xf numFmtId="3" fontId="16" fillId="4" borderId="1" xfId="0" applyNumberFormat="1" applyFont="1" applyFill="1" applyBorder="1"/>
    <xf numFmtId="3" fontId="14" fillId="4" borderId="2" xfId="0" applyNumberFormat="1" applyFont="1" applyFill="1" applyBorder="1" applyAlignment="1">
      <alignment wrapText="1"/>
    </xf>
    <xf numFmtId="3" fontId="13" fillId="4" borderId="33" xfId="0" applyNumberFormat="1" applyFont="1" applyFill="1" applyBorder="1" applyAlignment="1">
      <alignment horizontal="right"/>
    </xf>
    <xf numFmtId="3" fontId="13" fillId="4" borderId="3" xfId="0" applyNumberFormat="1" applyFont="1" applyFill="1" applyBorder="1" applyAlignment="1">
      <alignment vertical="top" wrapText="1"/>
    </xf>
    <xf numFmtId="3" fontId="13" fillId="4" borderId="27" xfId="0" applyNumberFormat="1" applyFont="1" applyFill="1" applyBorder="1" applyAlignment="1">
      <alignment horizontal="right"/>
    </xf>
    <xf numFmtId="3" fontId="13" fillId="4" borderId="40" xfId="0" applyNumberFormat="1" applyFont="1" applyFill="1" applyBorder="1"/>
    <xf numFmtId="3" fontId="13" fillId="4" borderId="5" xfId="0" applyNumberFormat="1" applyFont="1" applyFill="1" applyBorder="1" applyAlignment="1">
      <alignment horizontal="center"/>
    </xf>
    <xf numFmtId="3" fontId="13" fillId="4" borderId="5" xfId="0" applyNumberFormat="1" applyFont="1" applyFill="1" applyBorder="1" applyAlignment="1">
      <alignment vertical="top"/>
    </xf>
    <xf numFmtId="3" fontId="13" fillId="4" borderId="5" xfId="0" applyNumberFormat="1" applyFont="1" applyFill="1" applyBorder="1" applyAlignment="1">
      <alignment horizontal="center" vertical="top" wrapText="1"/>
    </xf>
    <xf numFmtId="9" fontId="13" fillId="4" borderId="5" xfId="0" applyNumberFormat="1" applyFont="1" applyFill="1" applyBorder="1" applyAlignment="1">
      <alignment horizontal="right" vertical="top"/>
    </xf>
    <xf numFmtId="3" fontId="13" fillId="4" borderId="5" xfId="0" applyNumberFormat="1" applyFont="1" applyFill="1" applyBorder="1" applyAlignment="1">
      <alignment horizontal="center" vertical="top"/>
    </xf>
    <xf numFmtId="3" fontId="13" fillId="4" borderId="5" xfId="0" applyNumberFormat="1" applyFont="1" applyFill="1" applyBorder="1" applyAlignment="1">
      <alignment horizontal="left" vertical="top" wrapText="1"/>
    </xf>
    <xf numFmtId="3" fontId="13" fillId="4" borderId="2" xfId="0" applyNumberFormat="1" applyFont="1" applyFill="1" applyBorder="1" applyAlignment="1">
      <alignment vertical="top"/>
    </xf>
    <xf numFmtId="3" fontId="13" fillId="4" borderId="1" xfId="0" applyNumberFormat="1" applyFont="1" applyFill="1" applyBorder="1" applyAlignment="1">
      <alignment vertical="top"/>
    </xf>
    <xf numFmtId="3" fontId="14" fillId="4" borderId="1" xfId="0" applyNumberFormat="1" applyFont="1" applyFill="1" applyBorder="1" applyAlignment="1">
      <alignment horizontal="center" wrapText="1"/>
    </xf>
    <xf numFmtId="3" fontId="13" fillId="4" borderId="4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vertical="top"/>
    </xf>
    <xf numFmtId="3" fontId="13" fillId="4" borderId="3" xfId="0" applyNumberFormat="1" applyFont="1" applyFill="1" applyBorder="1" applyAlignment="1">
      <alignment horizontal="left" vertical="top" wrapText="1"/>
    </xf>
    <xf numFmtId="3" fontId="13" fillId="4" borderId="13" xfId="0" applyNumberFormat="1" applyFont="1" applyFill="1" applyBorder="1"/>
    <xf numFmtId="3" fontId="13" fillId="4" borderId="1" xfId="0" applyNumberFormat="1" applyFont="1" applyFill="1" applyBorder="1" applyAlignment="1">
      <alignment horizontal="center" vertical="top" wrapText="1"/>
    </xf>
    <xf numFmtId="3" fontId="13" fillId="4" borderId="1" xfId="0" applyNumberFormat="1" applyFont="1" applyFill="1" applyBorder="1" applyAlignment="1">
      <alignment horizontal="right" vertical="top"/>
    </xf>
    <xf numFmtId="3" fontId="13" fillId="4" borderId="1" xfId="0" applyNumberFormat="1" applyFont="1" applyFill="1" applyBorder="1" applyAlignment="1">
      <alignment horizontal="center" vertical="top"/>
    </xf>
    <xf numFmtId="3" fontId="13" fillId="4" borderId="1" xfId="0" applyNumberFormat="1" applyFont="1" applyFill="1" applyBorder="1" applyAlignment="1">
      <alignment horizontal="left" vertical="top" wrapText="1"/>
    </xf>
    <xf numFmtId="3" fontId="14" fillId="4" borderId="2" xfId="0" applyNumberFormat="1" applyFont="1" applyFill="1" applyBorder="1" applyAlignment="1">
      <alignment horizontal="left"/>
    </xf>
    <xf numFmtId="3" fontId="14" fillId="4" borderId="2" xfId="0" applyNumberFormat="1" applyFont="1" applyFill="1" applyBorder="1" applyAlignment="1">
      <alignment horizontal="left" wrapText="1"/>
    </xf>
    <xf numFmtId="3" fontId="14" fillId="4" borderId="2" xfId="0" applyNumberFormat="1" applyFont="1" applyFill="1" applyBorder="1" applyAlignment="1"/>
    <xf numFmtId="3" fontId="13" fillId="4" borderId="11" xfId="0" applyNumberFormat="1" applyFont="1" applyFill="1" applyBorder="1" applyAlignment="1">
      <alignment horizontal="center" vertical="top"/>
    </xf>
    <xf numFmtId="9" fontId="13" fillId="4" borderId="14" xfId="9" applyFont="1" applyFill="1" applyBorder="1" applyAlignment="1">
      <alignment horizontal="right" vertical="top"/>
    </xf>
    <xf numFmtId="3" fontId="14" fillId="4" borderId="1" xfId="0" applyNumberFormat="1" applyFont="1" applyFill="1" applyBorder="1" applyAlignment="1">
      <alignment horizontal="right"/>
    </xf>
    <xf numFmtId="3" fontId="14" fillId="4" borderId="1" xfId="0" applyNumberFormat="1" applyFont="1" applyFill="1" applyBorder="1" applyAlignment="1"/>
    <xf numFmtId="3" fontId="14" fillId="4" borderId="2" xfId="0" applyNumberFormat="1" applyFont="1" applyFill="1" applyBorder="1" applyAlignment="1">
      <alignment horizontal="right"/>
    </xf>
    <xf numFmtId="9" fontId="13" fillId="4" borderId="16" xfId="9" applyFont="1" applyFill="1" applyBorder="1" applyAlignment="1">
      <alignment horizontal="right"/>
    </xf>
    <xf numFmtId="3" fontId="13" fillId="4" borderId="13" xfId="0" applyNumberFormat="1" applyFont="1" applyFill="1" applyBorder="1" applyAlignment="1">
      <alignment horizontal="right"/>
    </xf>
    <xf numFmtId="3" fontId="18" fillId="4" borderId="3" xfId="1" applyNumberFormat="1" applyFont="1" applyFill="1" applyBorder="1" applyAlignment="1">
      <alignment vertical="top" wrapText="1"/>
    </xf>
    <xf numFmtId="3" fontId="18" fillId="4" borderId="3" xfId="1" applyNumberFormat="1" applyFont="1" applyFill="1" applyBorder="1" applyAlignment="1">
      <alignment horizontal="center" vertical="top" wrapText="1"/>
    </xf>
    <xf numFmtId="3" fontId="18" fillId="4" borderId="1" xfId="1" applyNumberFormat="1" applyFont="1" applyFill="1" applyBorder="1" applyAlignment="1">
      <alignment vertical="top" wrapText="1"/>
    </xf>
    <xf numFmtId="3" fontId="18" fillId="4" borderId="2" xfId="1" applyNumberFormat="1" applyFont="1" applyFill="1" applyBorder="1" applyAlignment="1">
      <alignment vertical="top" wrapText="1"/>
    </xf>
    <xf numFmtId="3" fontId="18" fillId="4" borderId="2" xfId="1" applyNumberFormat="1" applyFont="1" applyFill="1" applyBorder="1" applyAlignment="1">
      <alignment horizontal="center" vertical="top" wrapText="1"/>
    </xf>
    <xf numFmtId="9" fontId="13" fillId="4" borderId="5" xfId="9" applyFont="1" applyFill="1" applyBorder="1" applyAlignment="1">
      <alignment horizontal="right" vertical="top"/>
    </xf>
    <xf numFmtId="3" fontId="20" fillId="4" borderId="5" xfId="0" applyNumberFormat="1" applyFont="1" applyFill="1" applyBorder="1" applyAlignment="1">
      <alignment horizontal="right" vertical="top"/>
    </xf>
    <xf numFmtId="3" fontId="13" fillId="4" borderId="43" xfId="0" applyNumberFormat="1" applyFont="1" applyFill="1" applyBorder="1" applyAlignment="1">
      <alignment horizontal="center" wrapText="1"/>
    </xf>
    <xf numFmtId="3" fontId="13" fillId="4" borderId="16" xfId="0" applyNumberFormat="1" applyFont="1" applyFill="1" applyBorder="1"/>
    <xf numFmtId="3" fontId="13" fillId="4" borderId="8" xfId="0" applyNumberFormat="1" applyFont="1" applyFill="1" applyBorder="1"/>
    <xf numFmtId="3" fontId="13" fillId="4" borderId="11" xfId="0" applyNumberFormat="1" applyFont="1" applyFill="1" applyBorder="1" applyAlignment="1">
      <alignment vertical="top"/>
    </xf>
    <xf numFmtId="3" fontId="14" fillId="4" borderId="5" xfId="0" applyNumberFormat="1" applyFont="1" applyFill="1" applyBorder="1" applyAlignment="1">
      <alignment horizontal="right" vertical="top"/>
    </xf>
    <xf numFmtId="3" fontId="13" fillId="4" borderId="31" xfId="0" applyNumberFormat="1" applyFont="1" applyFill="1" applyBorder="1"/>
    <xf numFmtId="3" fontId="13" fillId="4" borderId="6" xfId="0" applyNumberFormat="1" applyFont="1" applyFill="1" applyBorder="1"/>
    <xf numFmtId="3" fontId="13" fillId="4" borderId="6" xfId="0" applyNumberFormat="1" applyFont="1" applyFill="1" applyBorder="1" applyAlignment="1">
      <alignment horizontal="center" wrapText="1"/>
    </xf>
    <xf numFmtId="3" fontId="14" fillId="4" borderId="6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/>
    </xf>
    <xf numFmtId="3" fontId="14" fillId="4" borderId="30" xfId="0" applyNumberFormat="1" applyFont="1" applyFill="1" applyBorder="1" applyAlignment="1"/>
    <xf numFmtId="3" fontId="13" fillId="4" borderId="10" xfId="0" applyNumberFormat="1" applyFont="1" applyFill="1" applyBorder="1" applyAlignment="1">
      <alignment wrapText="1"/>
    </xf>
    <xf numFmtId="3" fontId="13" fillId="4" borderId="31" xfId="0" applyNumberFormat="1" applyFont="1" applyFill="1" applyBorder="1" applyAlignment="1">
      <alignment horizontal="right"/>
    </xf>
    <xf numFmtId="3" fontId="21" fillId="4" borderId="47" xfId="0" applyNumberFormat="1" applyFont="1" applyFill="1" applyBorder="1" applyAlignment="1"/>
    <xf numFmtId="3" fontId="21" fillId="4" borderId="19" xfId="0" applyNumberFormat="1" applyFont="1" applyFill="1" applyBorder="1" applyAlignment="1"/>
    <xf numFmtId="3" fontId="21" fillId="4" borderId="19" xfId="0" applyNumberFormat="1" applyFont="1" applyFill="1" applyBorder="1" applyAlignment="1">
      <alignment horizontal="right"/>
    </xf>
    <xf numFmtId="3" fontId="22" fillId="4" borderId="19" xfId="0" applyNumberFormat="1" applyFont="1" applyFill="1" applyBorder="1" applyAlignment="1">
      <alignment horizontal="right"/>
    </xf>
    <xf numFmtId="3" fontId="13" fillId="4" borderId="2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horizontal="center" vertical="top"/>
    </xf>
    <xf numFmtId="3" fontId="13" fillId="4" borderId="11" xfId="0" applyNumberFormat="1" applyFont="1" applyFill="1" applyBorder="1" applyAlignment="1">
      <alignment horizontal="center" vertical="top"/>
    </xf>
    <xf numFmtId="3" fontId="13" fillId="4" borderId="21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horizontal="center"/>
    </xf>
    <xf numFmtId="3" fontId="13" fillId="4" borderId="4" xfId="0" applyNumberFormat="1" applyFont="1" applyFill="1" applyBorder="1" applyAlignment="1">
      <alignment horizontal="center"/>
    </xf>
    <xf numFmtId="3" fontId="13" fillId="4" borderId="8" xfId="0" applyNumberFormat="1" applyFont="1" applyFill="1" applyBorder="1" applyAlignment="1">
      <alignment horizontal="center"/>
    </xf>
    <xf numFmtId="3" fontId="13" fillId="4" borderId="5" xfId="0" applyNumberFormat="1" applyFont="1" applyFill="1" applyBorder="1" applyAlignment="1">
      <alignment horizontal="center" vertical="top"/>
    </xf>
    <xf numFmtId="3" fontId="13" fillId="4" borderId="10" xfId="0" applyNumberFormat="1" applyFont="1" applyFill="1" applyBorder="1" applyAlignment="1">
      <alignment horizontal="center" vertical="center"/>
    </xf>
    <xf numFmtId="3" fontId="13" fillId="4" borderId="21" xfId="0" applyNumberFormat="1" applyFont="1" applyFill="1" applyBorder="1" applyAlignment="1">
      <alignment horizontal="center" vertical="center"/>
    </xf>
    <xf numFmtId="3" fontId="13" fillId="4" borderId="13" xfId="0" applyNumberFormat="1" applyFont="1" applyFill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wrapText="1"/>
    </xf>
    <xf numFmtId="3" fontId="13" fillId="4" borderId="16" xfId="0" applyNumberFormat="1" applyFont="1" applyFill="1" applyBorder="1" applyAlignment="1">
      <alignment horizontal="center" wrapText="1"/>
    </xf>
    <xf numFmtId="3" fontId="13" fillId="4" borderId="14" xfId="0" applyNumberFormat="1" applyFont="1" applyFill="1" applyBorder="1" applyAlignment="1">
      <alignment horizontal="right"/>
    </xf>
    <xf numFmtId="0" fontId="13" fillId="4" borderId="16" xfId="0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center" wrapText="1"/>
    </xf>
    <xf numFmtId="3" fontId="13" fillId="4" borderId="7" xfId="0" applyNumberFormat="1" applyFont="1" applyFill="1" applyBorder="1" applyAlignment="1">
      <alignment horizontal="center" vertical="top" wrapText="1"/>
    </xf>
    <xf numFmtId="3" fontId="13" fillId="4" borderId="11" xfId="0" applyNumberFormat="1" applyFont="1" applyFill="1" applyBorder="1" applyAlignment="1">
      <alignment horizontal="center" vertical="top" wrapText="1"/>
    </xf>
    <xf numFmtId="3" fontId="13" fillId="4" borderId="7" xfId="0" applyNumberFormat="1" applyFont="1" applyFill="1" applyBorder="1" applyAlignment="1">
      <alignment horizontal="center"/>
    </xf>
    <xf numFmtId="3" fontId="13" fillId="4" borderId="11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 vertical="top"/>
    </xf>
    <xf numFmtId="3" fontId="13" fillId="4" borderId="16" xfId="0" applyNumberFormat="1" applyFont="1" applyFill="1" applyBorder="1" applyAlignment="1">
      <alignment horizontal="center" vertical="top"/>
    </xf>
    <xf numFmtId="3" fontId="13" fillId="4" borderId="1" xfId="0" applyNumberFormat="1" applyFont="1" applyFill="1" applyBorder="1" applyAlignment="1">
      <alignment horizontal="center"/>
    </xf>
    <xf numFmtId="3" fontId="13" fillId="4" borderId="3" xfId="0" applyNumberFormat="1" applyFont="1" applyFill="1" applyBorder="1" applyAlignment="1">
      <alignment horizontal="center" vertical="top"/>
    </xf>
    <xf numFmtId="3" fontId="13" fillId="4" borderId="10" xfId="0" applyNumberFormat="1" applyFont="1" applyFill="1" applyBorder="1" applyAlignment="1">
      <alignment horizontal="center" vertical="top" wrapText="1"/>
    </xf>
    <xf numFmtId="3" fontId="13" fillId="4" borderId="3" xfId="0" applyNumberFormat="1" applyFont="1" applyFill="1" applyBorder="1" applyAlignment="1">
      <alignment horizontal="left" vertical="center"/>
    </xf>
    <xf numFmtId="3" fontId="13" fillId="4" borderId="3" xfId="0" applyNumberFormat="1" applyFont="1" applyFill="1" applyBorder="1" applyAlignment="1">
      <alignment horizontal="center" vertical="center"/>
    </xf>
    <xf numFmtId="3" fontId="17" fillId="3" borderId="47" xfId="0" applyNumberFormat="1" applyFont="1" applyFill="1" applyBorder="1"/>
    <xf numFmtId="3" fontId="17" fillId="3" borderId="19" xfId="0" applyNumberFormat="1" applyFont="1" applyFill="1" applyBorder="1"/>
    <xf numFmtId="3" fontId="17" fillId="3" borderId="19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right"/>
    </xf>
    <xf numFmtId="3" fontId="14" fillId="3" borderId="19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wrapText="1"/>
    </xf>
    <xf numFmtId="3" fontId="14" fillId="3" borderId="43" xfId="0" applyNumberFormat="1" applyFont="1" applyFill="1" applyBorder="1" applyAlignment="1"/>
    <xf numFmtId="3" fontId="14" fillId="3" borderId="47" xfId="0" applyNumberFormat="1" applyFont="1" applyFill="1" applyBorder="1"/>
    <xf numFmtId="3" fontId="14" fillId="3" borderId="19" xfId="0" applyNumberFormat="1" applyFont="1" applyFill="1" applyBorder="1"/>
    <xf numFmtId="3" fontId="14" fillId="3" borderId="19" xfId="0" applyNumberFormat="1" applyFont="1" applyFill="1" applyBorder="1" applyAlignment="1">
      <alignment horizontal="right" vertical="center"/>
    </xf>
    <xf numFmtId="3" fontId="14" fillId="3" borderId="43" xfId="0" applyNumberFormat="1" applyFont="1" applyFill="1" applyBorder="1" applyAlignment="1">
      <alignment vertical="center"/>
    </xf>
    <xf numFmtId="3" fontId="14" fillId="3" borderId="47" xfId="0" applyNumberFormat="1" applyFont="1" applyFill="1" applyBorder="1" applyAlignment="1">
      <alignment vertical="center"/>
    </xf>
    <xf numFmtId="3" fontId="14" fillId="3" borderId="19" xfId="0" applyNumberFormat="1" applyFont="1" applyFill="1" applyBorder="1" applyAlignment="1">
      <alignment vertical="center"/>
    </xf>
    <xf numFmtId="3" fontId="14" fillId="3" borderId="19" xfId="0" applyNumberFormat="1" applyFont="1" applyFill="1" applyBorder="1" applyAlignment="1">
      <alignment horizontal="center" vertical="center" wrapText="1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right" vertical="center" wrapText="1"/>
    </xf>
    <xf numFmtId="3" fontId="14" fillId="3" borderId="39" xfId="0" applyNumberFormat="1" applyFont="1" applyFill="1" applyBorder="1" applyAlignment="1">
      <alignment vertical="center"/>
    </xf>
    <xf numFmtId="3" fontId="14" fillId="3" borderId="40" xfId="0" applyNumberFormat="1" applyFont="1" applyFill="1" applyBorder="1" applyAlignment="1">
      <alignment vertical="center"/>
    </xf>
    <xf numFmtId="3" fontId="14" fillId="3" borderId="43" xfId="0" applyNumberFormat="1" applyFont="1" applyFill="1" applyBorder="1" applyAlignment="1">
      <alignment horizontal="right"/>
    </xf>
    <xf numFmtId="3" fontId="14" fillId="3" borderId="19" xfId="0" applyNumberFormat="1" applyFont="1" applyFill="1" applyBorder="1" applyAlignment="1"/>
    <xf numFmtId="3" fontId="14" fillId="3" borderId="19" xfId="0" applyNumberFormat="1" applyFont="1" applyFill="1" applyBorder="1" applyAlignment="1">
      <alignment wrapText="1"/>
    </xf>
    <xf numFmtId="3" fontId="14" fillId="3" borderId="19" xfId="0" applyNumberFormat="1" applyFont="1" applyFill="1" applyBorder="1" applyAlignment="1">
      <alignment horizontal="right" wrapText="1"/>
    </xf>
    <xf numFmtId="3" fontId="14" fillId="3" borderId="33" xfId="0" applyNumberFormat="1" applyFont="1" applyFill="1" applyBorder="1"/>
    <xf numFmtId="3" fontId="18" fillId="4" borderId="3" xfId="0" applyNumberFormat="1" applyFont="1" applyFill="1" applyBorder="1" applyAlignment="1">
      <alignment vertical="top" wrapText="1"/>
    </xf>
    <xf numFmtId="3" fontId="18" fillId="4" borderId="3" xfId="0" applyNumberFormat="1" applyFont="1" applyFill="1" applyBorder="1" applyAlignment="1">
      <alignment horizontal="center" vertical="top" wrapText="1"/>
    </xf>
    <xf numFmtId="3" fontId="14" fillId="3" borderId="47" xfId="0" applyNumberFormat="1" applyFont="1" applyFill="1" applyBorder="1" applyAlignment="1">
      <alignment vertical="top" wrapText="1"/>
    </xf>
    <xf numFmtId="3" fontId="14" fillId="3" borderId="19" xfId="0" applyNumberFormat="1" applyFont="1" applyFill="1" applyBorder="1" applyAlignment="1">
      <alignment vertical="top" wrapText="1"/>
    </xf>
    <xf numFmtId="3" fontId="14" fillId="3" borderId="19" xfId="0" applyNumberFormat="1" applyFont="1" applyFill="1" applyBorder="1" applyAlignment="1">
      <alignment horizontal="center" vertical="top" wrapText="1"/>
    </xf>
    <xf numFmtId="9" fontId="13" fillId="4" borderId="1" xfId="0" applyNumberFormat="1" applyFont="1" applyFill="1" applyBorder="1" applyAlignment="1">
      <alignment horizontal="right" vertical="top"/>
    </xf>
    <xf numFmtId="3" fontId="13" fillId="4" borderId="4" xfId="0" applyNumberFormat="1" applyFont="1" applyFill="1" applyBorder="1" applyAlignment="1">
      <alignment horizontal="center"/>
    </xf>
    <xf numFmtId="3" fontId="13" fillId="4" borderId="8" xfId="0" applyNumberFormat="1" applyFont="1" applyFill="1" applyBorder="1" applyAlignment="1">
      <alignment horizontal="center"/>
    </xf>
    <xf numFmtId="3" fontId="13" fillId="4" borderId="4" xfId="0" applyNumberFormat="1" applyFont="1" applyFill="1" applyBorder="1" applyAlignment="1">
      <alignment horizontal="center" vertical="top"/>
    </xf>
    <xf numFmtId="3" fontId="13" fillId="4" borderId="8" xfId="0" applyNumberFormat="1" applyFont="1" applyFill="1" applyBorder="1" applyAlignment="1">
      <alignment horizontal="center" vertical="top"/>
    </xf>
    <xf numFmtId="3" fontId="13" fillId="4" borderId="4" xfId="0" applyNumberFormat="1" applyFont="1" applyFill="1" applyBorder="1" applyAlignment="1">
      <alignment horizontal="center" vertical="top" wrapText="1"/>
    </xf>
    <xf numFmtId="3" fontId="13" fillId="4" borderId="8" xfId="0" applyNumberFormat="1" applyFont="1" applyFill="1" applyBorder="1" applyAlignment="1">
      <alignment horizontal="center" vertical="top" wrapText="1"/>
    </xf>
    <xf numFmtId="3" fontId="13" fillId="4" borderId="14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 vertical="top"/>
    </xf>
    <xf numFmtId="3" fontId="13" fillId="4" borderId="16" xfId="0" applyNumberFormat="1" applyFont="1" applyFill="1" applyBorder="1" applyAlignment="1">
      <alignment horizontal="center" vertical="top"/>
    </xf>
    <xf numFmtId="3" fontId="13" fillId="4" borderId="3" xfId="0" applyNumberFormat="1" applyFont="1" applyFill="1" applyBorder="1" applyAlignment="1">
      <alignment horizontal="center" vertical="top"/>
    </xf>
    <xf numFmtId="3" fontId="13" fillId="4" borderId="14" xfId="0" applyNumberFormat="1" applyFont="1" applyFill="1" applyBorder="1" applyAlignment="1">
      <alignment horizontal="center" wrapText="1"/>
    </xf>
    <xf numFmtId="3" fontId="13" fillId="4" borderId="16" xfId="0" applyNumberFormat="1" applyFont="1" applyFill="1" applyBorder="1" applyAlignment="1">
      <alignment horizontal="center" wrapText="1"/>
    </xf>
    <xf numFmtId="3" fontId="13" fillId="4" borderId="3" xfId="0" applyNumberFormat="1" applyFont="1" applyFill="1" applyBorder="1" applyAlignment="1">
      <alignment horizontal="center" vertical="top" wrapText="1"/>
    </xf>
    <xf numFmtId="3" fontId="13" fillId="4" borderId="1" xfId="0" applyNumberFormat="1" applyFont="1" applyFill="1" applyBorder="1" applyAlignment="1">
      <alignment horizontal="center" wrapText="1"/>
    </xf>
    <xf numFmtId="3" fontId="13" fillId="4" borderId="4" xfId="0" applyNumberFormat="1" applyFont="1" applyFill="1" applyBorder="1" applyAlignment="1">
      <alignment horizontal="center"/>
    </xf>
    <xf numFmtId="3" fontId="13" fillId="4" borderId="8" xfId="0" applyNumberFormat="1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 wrapText="1"/>
    </xf>
    <xf numFmtId="3" fontId="13" fillId="4" borderId="16" xfId="0" applyNumberFormat="1" applyFont="1" applyFill="1" applyBorder="1" applyAlignment="1">
      <alignment horizontal="center" wrapText="1"/>
    </xf>
    <xf numFmtId="3" fontId="13" fillId="4" borderId="14" xfId="0" applyNumberFormat="1" applyFont="1" applyFill="1" applyBorder="1" applyAlignment="1">
      <alignment horizontal="center" vertical="top"/>
    </xf>
    <xf numFmtId="3" fontId="13" fillId="4" borderId="16" xfId="0" applyNumberFormat="1" applyFont="1" applyFill="1" applyBorder="1" applyAlignment="1">
      <alignment horizontal="center" vertical="top"/>
    </xf>
    <xf numFmtId="3" fontId="13" fillId="4" borderId="2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3" fontId="14" fillId="3" borderId="40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 vertical="top" wrapText="1"/>
    </xf>
    <xf numFmtId="3" fontId="13" fillId="4" borderId="16" xfId="0" applyNumberFormat="1" applyFont="1" applyFill="1" applyBorder="1" applyAlignment="1">
      <alignment horizontal="center" vertical="top" wrapText="1"/>
    </xf>
    <xf numFmtId="3" fontId="13" fillId="4" borderId="3" xfId="0" applyNumberFormat="1" applyFont="1" applyFill="1" applyBorder="1" applyAlignment="1">
      <alignment horizontal="center" vertical="top" wrapText="1"/>
    </xf>
    <xf numFmtId="3" fontId="13" fillId="4" borderId="3" xfId="0" applyNumberFormat="1" applyFont="1" applyFill="1" applyBorder="1" applyAlignment="1">
      <alignment horizontal="center" vertical="top"/>
    </xf>
    <xf numFmtId="3" fontId="13" fillId="4" borderId="1" xfId="0" applyNumberFormat="1" applyFont="1" applyFill="1" applyBorder="1" applyAlignment="1">
      <alignment horizontal="center" wrapText="1"/>
    </xf>
    <xf numFmtId="3" fontId="13" fillId="4" borderId="1" xfId="0" applyNumberFormat="1" applyFont="1" applyFill="1" applyBorder="1" applyAlignment="1">
      <alignment horizontal="center" vertical="top"/>
    </xf>
    <xf numFmtId="3" fontId="13" fillId="4" borderId="1" xfId="0" applyNumberFormat="1" applyFont="1" applyFill="1" applyBorder="1" applyAlignment="1">
      <alignment horizontal="center" vertical="top" wrapText="1"/>
    </xf>
    <xf numFmtId="3" fontId="14" fillId="3" borderId="39" xfId="0" applyNumberFormat="1" applyFont="1" applyFill="1" applyBorder="1" applyAlignment="1">
      <alignment horizontal="right"/>
    </xf>
    <xf numFmtId="3" fontId="14" fillId="3" borderId="40" xfId="0" applyNumberFormat="1" applyFont="1" applyFill="1" applyBorder="1"/>
    <xf numFmtId="3" fontId="13" fillId="4" borderId="27" xfId="0" applyNumberFormat="1" applyFont="1" applyFill="1" applyBorder="1"/>
    <xf numFmtId="3" fontId="13" fillId="4" borderId="9" xfId="0" applyNumberFormat="1" applyFont="1" applyFill="1" applyBorder="1"/>
    <xf numFmtId="3" fontId="13" fillId="4" borderId="9" xfId="0" applyNumberFormat="1" applyFont="1" applyFill="1" applyBorder="1" applyAlignment="1">
      <alignment horizontal="center" wrapText="1"/>
    </xf>
    <xf numFmtId="3" fontId="14" fillId="4" borderId="9" xfId="0" applyNumberFormat="1" applyFont="1" applyFill="1" applyBorder="1" applyAlignment="1">
      <alignment horizontal="right"/>
    </xf>
    <xf numFmtId="3" fontId="13" fillId="4" borderId="9" xfId="0" applyNumberFormat="1" applyFont="1" applyFill="1" applyBorder="1" applyAlignment="1">
      <alignment horizontal="right"/>
    </xf>
    <xf numFmtId="3" fontId="13" fillId="4" borderId="9" xfId="0" applyNumberFormat="1" applyFont="1" applyFill="1" applyBorder="1" applyAlignment="1">
      <alignment horizontal="center"/>
    </xf>
    <xf numFmtId="3" fontId="14" fillId="4" borderId="50" xfId="0" applyNumberFormat="1" applyFont="1" applyFill="1" applyBorder="1" applyAlignment="1">
      <alignment horizontal="right"/>
    </xf>
    <xf numFmtId="3" fontId="14" fillId="3" borderId="6" xfId="0" applyNumberFormat="1" applyFont="1" applyFill="1" applyBorder="1" applyAlignment="1">
      <alignment horizontal="right"/>
    </xf>
    <xf numFmtId="3" fontId="14" fillId="3" borderId="6" xfId="0" applyNumberFormat="1" applyFont="1" applyFill="1" applyBorder="1" applyAlignment="1"/>
    <xf numFmtId="3" fontId="13" fillId="4" borderId="4" xfId="0" applyNumberFormat="1" applyFont="1" applyFill="1" applyBorder="1" applyAlignment="1">
      <alignment horizontal="center" vertical="top"/>
    </xf>
    <xf numFmtId="3" fontId="13" fillId="4" borderId="8" xfId="0" applyNumberFormat="1" applyFont="1" applyFill="1" applyBorder="1" applyAlignment="1">
      <alignment horizontal="center" vertical="top"/>
    </xf>
    <xf numFmtId="3" fontId="13" fillId="4" borderId="4" xfId="0" applyNumberFormat="1" applyFont="1" applyFill="1" applyBorder="1" applyAlignment="1">
      <alignment horizontal="center"/>
    </xf>
    <xf numFmtId="3" fontId="13" fillId="4" borderId="8" xfId="0" applyNumberFormat="1" applyFont="1" applyFill="1" applyBorder="1" applyAlignment="1">
      <alignment horizontal="center"/>
    </xf>
    <xf numFmtId="3" fontId="19" fillId="4" borderId="4" xfId="0" applyNumberFormat="1" applyFont="1" applyFill="1" applyBorder="1" applyAlignment="1">
      <alignment horizontal="center"/>
    </xf>
    <xf numFmtId="3" fontId="19" fillId="4" borderId="8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/>
    </xf>
    <xf numFmtId="3" fontId="13" fillId="4" borderId="16" xfId="0" applyNumberFormat="1" applyFont="1" applyFill="1" applyBorder="1" applyAlignment="1">
      <alignment horizontal="center"/>
    </xf>
    <xf numFmtId="3" fontId="13" fillId="4" borderId="4" xfId="0" applyNumberFormat="1" applyFont="1" applyFill="1" applyBorder="1" applyAlignment="1">
      <alignment horizontal="center" vertical="top" wrapText="1"/>
    </xf>
    <xf numFmtId="3" fontId="13" fillId="4" borderId="8" xfId="0" applyNumberFormat="1" applyFont="1" applyFill="1" applyBorder="1" applyAlignment="1">
      <alignment horizontal="center" vertical="top" wrapText="1"/>
    </xf>
    <xf numFmtId="3" fontId="13" fillId="4" borderId="21" xfId="0" applyNumberFormat="1" applyFont="1" applyFill="1" applyBorder="1" applyAlignment="1">
      <alignment horizontal="center"/>
    </xf>
    <xf numFmtId="3" fontId="13" fillId="4" borderId="13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>
      <alignment horizontal="center" vertical="top" wrapText="1"/>
    </xf>
    <xf numFmtId="3" fontId="13" fillId="4" borderId="10" xfId="0" applyNumberFormat="1" applyFont="1" applyFill="1" applyBorder="1" applyAlignment="1">
      <alignment horizontal="center" vertical="top"/>
    </xf>
    <xf numFmtId="3" fontId="13" fillId="4" borderId="6" xfId="0" applyNumberFormat="1" applyFont="1" applyFill="1" applyBorder="1" applyAlignment="1">
      <alignment horizontal="center" vertical="top"/>
    </xf>
    <xf numFmtId="3" fontId="10" fillId="4" borderId="20" xfId="0" applyNumberFormat="1" applyFont="1" applyFill="1" applyBorder="1" applyAlignment="1">
      <alignment horizontal="center"/>
    </xf>
    <xf numFmtId="3" fontId="10" fillId="4" borderId="17" xfId="0" applyNumberFormat="1" applyFont="1" applyFill="1" applyBorder="1" applyAlignment="1">
      <alignment horizontal="center"/>
    </xf>
    <xf numFmtId="3" fontId="8" fillId="4" borderId="20" xfId="0" applyNumberFormat="1" applyFont="1" applyFill="1" applyBorder="1" applyAlignment="1">
      <alignment horizontal="center"/>
    </xf>
    <xf numFmtId="3" fontId="8" fillId="4" borderId="17" xfId="0" applyNumberFormat="1" applyFont="1" applyFill="1" applyBorder="1" applyAlignment="1">
      <alignment horizontal="center"/>
    </xf>
    <xf numFmtId="3" fontId="13" fillId="4" borderId="33" xfId="0" applyNumberFormat="1" applyFont="1" applyFill="1" applyBorder="1" applyAlignment="1">
      <alignment horizontal="center" vertical="center"/>
    </xf>
    <xf numFmtId="3" fontId="13" fillId="4" borderId="26" xfId="0" applyNumberFormat="1" applyFont="1" applyFill="1" applyBorder="1" applyAlignment="1">
      <alignment horizontal="center" vertical="center"/>
    </xf>
    <xf numFmtId="3" fontId="13" fillId="4" borderId="27" xfId="0" applyNumberFormat="1" applyFont="1" applyFill="1" applyBorder="1" applyAlignment="1">
      <alignment horizontal="center" vertical="center"/>
    </xf>
    <xf numFmtId="3" fontId="13" fillId="4" borderId="48" xfId="0" applyNumberFormat="1" applyFont="1" applyFill="1" applyBorder="1" applyAlignment="1">
      <alignment horizontal="center" vertical="center"/>
    </xf>
    <xf numFmtId="3" fontId="13" fillId="4" borderId="49" xfId="0" applyNumberFormat="1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9" fontId="13" fillId="4" borderId="30" xfId="0" applyNumberFormat="1" applyFont="1" applyFill="1" applyBorder="1" applyAlignment="1">
      <alignment horizontal="center" vertical="center" wrapText="1"/>
    </xf>
    <xf numFmtId="49" fontId="13" fillId="4" borderId="32" xfId="0" applyNumberFormat="1" applyFont="1" applyFill="1" applyBorder="1" applyAlignment="1">
      <alignment horizontal="center" vertical="center" wrapText="1"/>
    </xf>
    <xf numFmtId="49" fontId="13" fillId="4" borderId="50" xfId="0" applyNumberFormat="1" applyFont="1" applyFill="1" applyBorder="1" applyAlignment="1">
      <alignment horizontal="center" vertical="center" wrapText="1"/>
    </xf>
    <xf numFmtId="49" fontId="13" fillId="4" borderId="10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4" borderId="21" xfId="0" applyNumberFormat="1" applyFont="1" applyFill="1" applyBorder="1" applyAlignment="1">
      <alignment horizontal="center" vertical="center" wrapText="1"/>
    </xf>
    <xf numFmtId="3" fontId="13" fillId="4" borderId="51" xfId="0" applyNumberFormat="1" applyFont="1" applyFill="1" applyBorder="1" applyAlignment="1">
      <alignment horizontal="center" vertical="center"/>
    </xf>
    <xf numFmtId="3" fontId="13" fillId="4" borderId="52" xfId="0" applyNumberFormat="1" applyFont="1" applyFill="1" applyBorder="1" applyAlignment="1">
      <alignment horizontal="center" vertical="center"/>
    </xf>
    <xf numFmtId="3" fontId="13" fillId="4" borderId="44" xfId="0" applyNumberFormat="1" applyFont="1" applyFill="1" applyBorder="1" applyAlignment="1">
      <alignment horizontal="center" vertical="center"/>
    </xf>
    <xf numFmtId="3" fontId="13" fillId="4" borderId="39" xfId="0" applyNumberFormat="1" applyFont="1" applyFill="1" applyBorder="1" applyAlignment="1">
      <alignment horizontal="center"/>
    </xf>
    <xf numFmtId="3" fontId="13" fillId="4" borderId="40" xfId="0" applyNumberFormat="1" applyFont="1" applyFill="1" applyBorder="1" applyAlignment="1">
      <alignment horizontal="center"/>
    </xf>
    <xf numFmtId="3" fontId="13" fillId="4" borderId="38" xfId="0" applyNumberFormat="1" applyFont="1" applyFill="1" applyBorder="1" applyAlignment="1">
      <alignment horizontal="center" vertical="center"/>
    </xf>
    <xf numFmtId="49" fontId="13" fillId="4" borderId="25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21" fillId="4" borderId="39" xfId="0" applyNumberFormat="1" applyFont="1" applyFill="1" applyBorder="1" applyAlignment="1">
      <alignment horizontal="center"/>
    </xf>
    <xf numFmtId="3" fontId="21" fillId="4" borderId="40" xfId="0" applyNumberFormat="1" applyFont="1" applyFill="1" applyBorder="1" applyAlignment="1">
      <alignment horizontal="center"/>
    </xf>
    <xf numFmtId="3" fontId="13" fillId="4" borderId="37" xfId="0" applyNumberFormat="1" applyFont="1" applyFill="1" applyBorder="1" applyAlignment="1">
      <alignment horizontal="center" vertical="top"/>
    </xf>
    <xf numFmtId="3" fontId="13" fillId="4" borderId="31" xfId="0" applyNumberFormat="1" applyFont="1" applyFill="1" applyBorder="1" applyAlignment="1">
      <alignment horizontal="center" vertical="top"/>
    </xf>
    <xf numFmtId="3" fontId="13" fillId="4" borderId="37" xfId="0" applyNumberFormat="1" applyFont="1" applyFill="1" applyBorder="1" applyAlignment="1">
      <alignment horizontal="center"/>
    </xf>
    <xf numFmtId="3" fontId="13" fillId="4" borderId="31" xfId="0" applyNumberFormat="1" applyFont="1" applyFill="1" applyBorder="1" applyAlignment="1">
      <alignment horizontal="center"/>
    </xf>
    <xf numFmtId="3" fontId="13" fillId="4" borderId="15" xfId="0" applyNumberFormat="1" applyFont="1" applyFill="1" applyBorder="1" applyAlignment="1">
      <alignment horizontal="center" vertical="top"/>
    </xf>
    <xf numFmtId="3" fontId="13" fillId="4" borderId="12" xfId="0" applyNumberFormat="1" applyFont="1" applyFill="1" applyBorder="1" applyAlignment="1">
      <alignment horizontal="center" vertical="top"/>
    </xf>
    <xf numFmtId="3" fontId="13" fillId="4" borderId="7" xfId="0" applyNumberFormat="1" applyFont="1" applyFill="1" applyBorder="1" applyAlignment="1">
      <alignment horizontal="center"/>
    </xf>
    <xf numFmtId="3" fontId="13" fillId="4" borderId="11" xfId="0" applyNumberFormat="1" applyFont="1" applyFill="1" applyBorder="1" applyAlignment="1">
      <alignment horizontal="center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49" fontId="13" fillId="4" borderId="20" xfId="0" applyNumberFormat="1" applyFont="1" applyFill="1" applyBorder="1" applyAlignment="1">
      <alignment horizontal="center" vertical="center" wrapText="1"/>
    </xf>
    <xf numFmtId="3" fontId="13" fillId="4" borderId="39" xfId="0" applyNumberFormat="1" applyFont="1" applyFill="1" applyBorder="1" applyAlignment="1">
      <alignment horizontal="center" vertical="center"/>
    </xf>
    <xf numFmtId="3" fontId="13" fillId="4" borderId="40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/>
    </xf>
    <xf numFmtId="3" fontId="16" fillId="4" borderId="8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 wrapText="1"/>
    </xf>
    <xf numFmtId="3" fontId="13" fillId="4" borderId="16" xfId="0" applyNumberFormat="1" applyFont="1" applyFill="1" applyBorder="1" applyAlignment="1">
      <alignment horizontal="center" wrapText="1"/>
    </xf>
    <xf numFmtId="3" fontId="13" fillId="4" borderId="21" xfId="0" applyNumberFormat="1" applyFont="1" applyFill="1" applyBorder="1" applyAlignment="1">
      <alignment horizontal="center" vertical="center"/>
    </xf>
    <xf numFmtId="3" fontId="13" fillId="4" borderId="13" xfId="0" applyNumberFormat="1" applyFont="1" applyFill="1" applyBorder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 vertical="top"/>
    </xf>
    <xf numFmtId="3" fontId="13" fillId="4" borderId="11" xfId="0" applyNumberFormat="1" applyFont="1" applyFill="1" applyBorder="1" applyAlignment="1">
      <alignment horizontal="center" vertical="top"/>
    </xf>
    <xf numFmtId="3" fontId="14" fillId="4" borderId="21" xfId="0" applyNumberFormat="1" applyFont="1" applyFill="1" applyBorder="1" applyAlignment="1">
      <alignment horizontal="center"/>
    </xf>
    <xf numFmtId="3" fontId="14" fillId="4" borderId="13" xfId="0" applyNumberFormat="1" applyFont="1" applyFill="1" applyBorder="1" applyAlignment="1">
      <alignment horizontal="center"/>
    </xf>
    <xf numFmtId="3" fontId="14" fillId="3" borderId="39" xfId="0" applyNumberFormat="1" applyFont="1" applyFill="1" applyBorder="1" applyAlignment="1">
      <alignment horizontal="center"/>
    </xf>
    <xf numFmtId="3" fontId="14" fillId="3" borderId="40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49" fontId="13" fillId="4" borderId="37" xfId="0" applyNumberFormat="1" applyFont="1" applyFill="1" applyBorder="1" applyAlignment="1">
      <alignment horizontal="center" vertical="center" wrapText="1"/>
    </xf>
    <xf numFmtId="3" fontId="13" fillId="4" borderId="14" xfId="0" applyNumberFormat="1" applyFont="1" applyFill="1" applyBorder="1" applyAlignment="1">
      <alignment horizontal="center" vertical="top"/>
    </xf>
    <xf numFmtId="3" fontId="13" fillId="4" borderId="16" xfId="0" applyNumberFormat="1" applyFont="1" applyFill="1" applyBorder="1" applyAlignment="1">
      <alignment horizontal="center" vertical="top"/>
    </xf>
    <xf numFmtId="3" fontId="14" fillId="4" borderId="4" xfId="0" applyNumberFormat="1" applyFont="1" applyFill="1" applyBorder="1" applyAlignment="1">
      <alignment horizontal="center"/>
    </xf>
    <xf numFmtId="3" fontId="14" fillId="4" borderId="8" xfId="0" applyNumberFormat="1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center" vertical="top" wrapText="1"/>
    </xf>
    <xf numFmtId="3" fontId="13" fillId="4" borderId="16" xfId="0" applyNumberFormat="1" applyFont="1" applyFill="1" applyBorder="1" applyAlignment="1">
      <alignment horizontal="center" vertical="top" wrapText="1"/>
    </xf>
    <xf numFmtId="49" fontId="13" fillId="4" borderId="7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/>
    </xf>
    <xf numFmtId="3" fontId="13" fillId="4" borderId="17" xfId="0" applyNumberFormat="1" applyFont="1" applyFill="1" applyBorder="1" applyAlignment="1">
      <alignment horizontal="center"/>
    </xf>
    <xf numFmtId="3" fontId="14" fillId="4" borderId="21" xfId="0" applyNumberFormat="1" applyFont="1" applyFill="1" applyBorder="1" applyAlignment="1">
      <alignment horizontal="center" wrapText="1"/>
    </xf>
    <xf numFmtId="3" fontId="14" fillId="4" borderId="13" xfId="0" applyNumberFormat="1" applyFont="1" applyFill="1" applyBorder="1" applyAlignment="1">
      <alignment horizontal="center" wrapText="1"/>
    </xf>
    <xf numFmtId="3" fontId="13" fillId="4" borderId="15" xfId="0" applyNumberFormat="1" applyFont="1" applyFill="1" applyBorder="1" applyAlignment="1">
      <alignment horizontal="center" vertical="top" wrapText="1"/>
    </xf>
    <xf numFmtId="3" fontId="13" fillId="4" borderId="12" xfId="0" applyNumberFormat="1" applyFont="1" applyFill="1" applyBorder="1" applyAlignment="1">
      <alignment horizontal="center" vertical="top" wrapText="1"/>
    </xf>
    <xf numFmtId="3" fontId="23" fillId="4" borderId="15" xfId="0" applyNumberFormat="1" applyFont="1" applyFill="1" applyBorder="1" applyAlignment="1">
      <alignment horizontal="center" wrapText="1"/>
    </xf>
    <xf numFmtId="3" fontId="23" fillId="4" borderId="12" xfId="0" applyNumberFormat="1" applyFont="1" applyFill="1" applyBorder="1" applyAlignment="1">
      <alignment horizontal="center" wrapText="1"/>
    </xf>
    <xf numFmtId="3" fontId="13" fillId="4" borderId="3" xfId="0" applyNumberFormat="1" applyFont="1" applyFill="1" applyBorder="1" applyAlignment="1">
      <alignment horizontal="center" vertical="top" wrapText="1"/>
    </xf>
    <xf numFmtId="3" fontId="13" fillId="4" borderId="21" xfId="0" applyNumberFormat="1" applyFont="1" applyFill="1" applyBorder="1" applyAlignment="1">
      <alignment horizontal="center" wrapText="1"/>
    </xf>
    <xf numFmtId="3" fontId="13" fillId="4" borderId="13" xfId="0" applyNumberFormat="1" applyFont="1" applyFill="1" applyBorder="1" applyAlignment="1">
      <alignment horizontal="center" wrapText="1"/>
    </xf>
    <xf numFmtId="3" fontId="13" fillId="4" borderId="36" xfId="0" applyNumberFormat="1" applyFont="1" applyFill="1" applyBorder="1" applyAlignment="1">
      <alignment horizontal="center" vertical="center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/>
    </xf>
    <xf numFmtId="49" fontId="13" fillId="4" borderId="3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/>
    </xf>
    <xf numFmtId="49" fontId="13" fillId="4" borderId="5" xfId="0" applyNumberFormat="1" applyFont="1" applyFill="1" applyBorder="1" applyAlignment="1">
      <alignment horizontal="center" wrapText="1"/>
    </xf>
    <xf numFmtId="49" fontId="13" fillId="4" borderId="20" xfId="0" applyNumberFormat="1" applyFont="1" applyFill="1" applyBorder="1" applyAlignment="1">
      <alignment horizont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49" fontId="14" fillId="4" borderId="5" xfId="0" applyNumberFormat="1" applyFont="1" applyFill="1" applyBorder="1" applyAlignment="1">
      <alignment horizontal="center" vertical="center" wrapText="1"/>
    </xf>
    <xf numFmtId="49" fontId="14" fillId="4" borderId="20" xfId="0" applyNumberFormat="1" applyFont="1" applyFill="1" applyBorder="1" applyAlignment="1">
      <alignment horizontal="center" vertical="center" wrapText="1"/>
    </xf>
    <xf numFmtId="3" fontId="14" fillId="4" borderId="7" xfId="0" applyNumberFormat="1" applyFont="1" applyFill="1" applyBorder="1" applyAlignment="1">
      <alignment horizontal="center" wrapText="1"/>
    </xf>
    <xf numFmtId="3" fontId="14" fillId="4" borderId="11" xfId="0" applyNumberFormat="1" applyFont="1" applyFill="1" applyBorder="1" applyAlignment="1">
      <alignment horizontal="center" wrapText="1"/>
    </xf>
    <xf numFmtId="49" fontId="13" fillId="4" borderId="33" xfId="0" applyNumberFormat="1" applyFont="1" applyFill="1" applyBorder="1" applyAlignment="1">
      <alignment horizontal="center" vertical="center" wrapText="1"/>
    </xf>
    <xf numFmtId="49" fontId="13" fillId="4" borderId="26" xfId="0" applyNumberFormat="1" applyFont="1" applyFill="1" applyBorder="1" applyAlignment="1">
      <alignment horizontal="center" vertical="center" wrapText="1"/>
    </xf>
    <xf numFmtId="49" fontId="13" fillId="4" borderId="29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4" fillId="4" borderId="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horizontal="center" vertical="top" wrapText="1"/>
    </xf>
    <xf numFmtId="3" fontId="13" fillId="4" borderId="11" xfId="0" applyNumberFormat="1" applyFont="1" applyFill="1" applyBorder="1" applyAlignment="1">
      <alignment horizontal="center" vertical="top" wrapText="1"/>
    </xf>
    <xf numFmtId="3" fontId="10" fillId="4" borderId="29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10" fillId="4" borderId="53" xfId="0" applyNumberFormat="1" applyFont="1" applyFill="1" applyBorder="1" applyAlignment="1">
      <alignment horizontal="center"/>
    </xf>
    <xf numFmtId="3" fontId="13" fillId="4" borderId="19" xfId="0" applyNumberFormat="1" applyFont="1" applyFill="1" applyBorder="1" applyAlignment="1">
      <alignment horizontal="center"/>
    </xf>
    <xf numFmtId="3" fontId="21" fillId="4" borderId="19" xfId="0" applyNumberFormat="1" applyFont="1" applyFill="1" applyBorder="1" applyAlignment="1">
      <alignment horizontal="center"/>
    </xf>
    <xf numFmtId="3" fontId="13" fillId="4" borderId="34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49" fontId="13" fillId="4" borderId="22" xfId="0" applyNumberFormat="1" applyFont="1" applyFill="1" applyBorder="1" applyAlignment="1">
      <alignment horizontal="center" vertical="center" wrapText="1"/>
    </xf>
    <xf numFmtId="49" fontId="13" fillId="4" borderId="46" xfId="0" applyNumberFormat="1" applyFont="1" applyFill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 vertical="top"/>
    </xf>
    <xf numFmtId="3" fontId="13" fillId="4" borderId="4" xfId="0" applyNumberFormat="1" applyFont="1" applyFill="1" applyBorder="1" applyAlignment="1">
      <alignment horizontal="center" wrapText="1"/>
    </xf>
    <xf numFmtId="3" fontId="13" fillId="4" borderId="8" xfId="0" applyNumberFormat="1" applyFont="1" applyFill="1" applyBorder="1" applyAlignment="1">
      <alignment horizontal="center" wrapText="1"/>
    </xf>
    <xf numFmtId="3" fontId="13" fillId="4" borderId="10" xfId="0" applyNumberFormat="1" applyFont="1" applyFill="1" applyBorder="1" applyAlignment="1">
      <alignment horizontal="center" wrapText="1"/>
    </xf>
    <xf numFmtId="3" fontId="19" fillId="4" borderId="14" xfId="0" applyNumberFormat="1" applyFont="1" applyFill="1" applyBorder="1" applyAlignment="1">
      <alignment horizontal="center"/>
    </xf>
    <xf numFmtId="3" fontId="19" fillId="4" borderId="16" xfId="0" applyNumberFormat="1" applyFont="1" applyFill="1" applyBorder="1" applyAlignment="1">
      <alignment horizontal="center"/>
    </xf>
    <xf numFmtId="3" fontId="13" fillId="4" borderId="37" xfId="0" applyNumberFormat="1" applyFont="1" applyFill="1" applyBorder="1" applyAlignment="1">
      <alignment horizontal="center" wrapText="1"/>
    </xf>
    <xf numFmtId="3" fontId="13" fillId="4" borderId="31" xfId="0" applyNumberFormat="1" applyFont="1" applyFill="1" applyBorder="1" applyAlignment="1">
      <alignment horizontal="center" wrapText="1"/>
    </xf>
    <xf numFmtId="3" fontId="13" fillId="4" borderId="14" xfId="0" applyNumberFormat="1" applyFont="1" applyFill="1" applyBorder="1" applyAlignment="1">
      <alignment horizontal="right"/>
    </xf>
    <xf numFmtId="0" fontId="13" fillId="4" borderId="16" xfId="0" applyFont="1" applyFill="1" applyBorder="1" applyAlignment="1">
      <alignment horizontal="right"/>
    </xf>
    <xf numFmtId="3" fontId="23" fillId="4" borderId="14" xfId="0" applyNumberFormat="1" applyFont="1" applyFill="1" applyBorder="1" applyAlignment="1">
      <alignment horizontal="center" wrapText="1"/>
    </xf>
    <xf numFmtId="3" fontId="23" fillId="4" borderId="16" xfId="0" applyNumberFormat="1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/>
    </xf>
    <xf numFmtId="3" fontId="13" fillId="4" borderId="14" xfId="0" applyNumberFormat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center" vertical="center"/>
    </xf>
    <xf numFmtId="3" fontId="13" fillId="4" borderId="8" xfId="0" applyNumberFormat="1" applyFont="1" applyFill="1" applyBorder="1" applyAlignment="1">
      <alignment horizontal="center" vertical="center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4" borderId="13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/>
    </xf>
    <xf numFmtId="3" fontId="13" fillId="4" borderId="37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3" fillId="4" borderId="14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right" vertical="center"/>
    </xf>
    <xf numFmtId="0" fontId="13" fillId="4" borderId="12" xfId="0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horizontal="center" vertical="center"/>
    </xf>
    <xf numFmtId="3" fontId="8" fillId="4" borderId="21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8" fillId="4" borderId="11" xfId="0" applyNumberFormat="1" applyFont="1" applyFill="1" applyBorder="1" applyAlignment="1">
      <alignment horizontal="center" vertical="center"/>
    </xf>
    <xf numFmtId="3" fontId="14" fillId="3" borderId="39" xfId="0" applyNumberFormat="1" applyFont="1" applyFill="1" applyBorder="1" applyAlignment="1">
      <alignment horizontal="center" vertical="center"/>
    </xf>
    <xf numFmtId="3" fontId="14" fillId="3" borderId="40" xfId="0" applyNumberFormat="1" applyFont="1" applyFill="1" applyBorder="1" applyAlignment="1">
      <alignment horizontal="center" vertical="center"/>
    </xf>
    <xf numFmtId="3" fontId="8" fillId="4" borderId="37" xfId="0" applyNumberFormat="1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4" borderId="7" xfId="0" applyNumberFormat="1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wrapText="1"/>
    </xf>
    <xf numFmtId="3" fontId="8" fillId="4" borderId="30" xfId="0" applyNumberFormat="1" applyFont="1" applyFill="1" applyBorder="1" applyAlignment="1">
      <alignment horizontal="center" vertical="center" textRotation="90"/>
    </xf>
    <xf numFmtId="3" fontId="8" fillId="4" borderId="32" xfId="0" applyNumberFormat="1" applyFont="1" applyFill="1" applyBorder="1" applyAlignment="1">
      <alignment horizontal="center" vertical="center" textRotation="90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2" fillId="4" borderId="33" xfId="0" applyNumberFormat="1" applyFont="1" applyFill="1" applyBorder="1" applyAlignment="1">
      <alignment horizontal="right"/>
    </xf>
    <xf numFmtId="3" fontId="2" fillId="4" borderId="26" xfId="0" applyNumberFormat="1" applyFont="1" applyFill="1" applyBorder="1" applyAlignment="1">
      <alignment horizontal="right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/>
    </xf>
    <xf numFmtId="3" fontId="8" fillId="4" borderId="35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3" fontId="13" fillId="4" borderId="5" xfId="0" applyNumberFormat="1" applyFont="1" applyFill="1" applyBorder="1" applyAlignment="1">
      <alignment horizontal="center" vertical="top"/>
    </xf>
    <xf numFmtId="3" fontId="10" fillId="4" borderId="9" xfId="0" applyNumberFormat="1" applyFont="1" applyFill="1" applyBorder="1" applyAlignment="1">
      <alignment horizontal="center"/>
    </xf>
    <xf numFmtId="3" fontId="13" fillId="4" borderId="42" xfId="0" applyNumberFormat="1" applyFont="1" applyFill="1" applyBorder="1" applyAlignment="1">
      <alignment horizontal="center"/>
    </xf>
    <xf numFmtId="3" fontId="13" fillId="4" borderId="25" xfId="0" applyNumberFormat="1" applyFont="1" applyFill="1" applyBorder="1" applyAlignment="1">
      <alignment horizontal="center"/>
    </xf>
    <xf numFmtId="3" fontId="13" fillId="4" borderId="18" xfId="0" applyNumberFormat="1" applyFont="1" applyFill="1" applyBorder="1" applyAlignment="1">
      <alignment horizontal="center"/>
    </xf>
    <xf numFmtId="3" fontId="13" fillId="4" borderId="10" xfId="0" applyNumberFormat="1" applyFont="1" applyFill="1" applyBorder="1" applyAlignment="1">
      <alignment horizontal="center" vertical="top" wrapText="1"/>
    </xf>
    <xf numFmtId="3" fontId="17" fillId="3" borderId="19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 vertical="top"/>
    </xf>
    <xf numFmtId="3" fontId="13" fillId="4" borderId="1" xfId="0" applyNumberFormat="1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5" xr:uid="{00000000-0005-0000-0000-000003000000}"/>
    <cellStyle name="Обычный 2 3" xfId="8" xr:uid="{00000000-0005-0000-0000-000004000000}"/>
    <cellStyle name="Обычный 2 4" xfId="4" xr:uid="{00000000-0005-0000-0000-000005000000}"/>
    <cellStyle name="Обычный 3" xfId="6" xr:uid="{00000000-0005-0000-0000-000006000000}"/>
    <cellStyle name="Обычный 4" xfId="3" xr:uid="{00000000-0005-0000-0000-000007000000}"/>
    <cellStyle name="Процентный" xfId="9" builtinId="5"/>
    <cellStyle name="Процентный 2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343"/>
  <sheetViews>
    <sheetView tabSelected="1" view="pageBreakPreview" topLeftCell="A331" zoomScale="74" zoomScaleNormal="74" zoomScaleSheetLayoutView="74" workbookViewId="0">
      <selection activeCell="E341" sqref="E341:Q341"/>
    </sheetView>
  </sheetViews>
  <sheetFormatPr defaultColWidth="9.1796875" defaultRowHeight="12.5" x14ac:dyDescent="0.25"/>
  <cols>
    <col min="1" max="1" width="5.7265625" style="13" customWidth="1"/>
    <col min="2" max="2" width="18.453125" style="11" customWidth="1"/>
    <col min="3" max="3" width="8.1796875" style="1" customWidth="1"/>
    <col min="4" max="4" width="12.7265625" style="1" customWidth="1"/>
    <col min="5" max="5" width="17.1796875" style="1" customWidth="1"/>
    <col min="6" max="6" width="13.81640625" style="1" customWidth="1"/>
    <col min="7" max="7" width="3.54296875" style="1" customWidth="1"/>
    <col min="8" max="8" width="20.26953125" style="1" customWidth="1"/>
    <col min="9" max="9" width="9.81640625" style="1" customWidth="1"/>
    <col min="10" max="10" width="9.1796875" style="1" customWidth="1"/>
    <col min="11" max="11" width="6.81640625" style="1" customWidth="1"/>
    <col min="12" max="12" width="8.26953125" style="1" customWidth="1"/>
    <col min="13" max="13" width="6.453125" style="1" customWidth="1"/>
    <col min="14" max="14" width="7.54296875" style="1" customWidth="1"/>
    <col min="15" max="15" width="8.54296875" style="1" customWidth="1"/>
    <col min="16" max="16" width="7.26953125" style="4" customWidth="1"/>
    <col min="17" max="17" width="18.54296875" style="1" customWidth="1"/>
    <col min="18" max="18" width="6.453125" style="5" customWidth="1"/>
    <col min="19" max="19" width="4.7265625" style="5" customWidth="1"/>
    <col min="20" max="20" width="5.7265625" style="5" customWidth="1"/>
    <col min="21" max="21" width="9.26953125" style="5" customWidth="1"/>
    <col min="22" max="22" width="13.26953125" style="10" customWidth="1"/>
    <col min="23" max="24" width="0" style="2" hidden="1" customWidth="1"/>
    <col min="25" max="25" width="7.1796875" style="2" hidden="1" customWidth="1"/>
    <col min="26" max="26" width="6.81640625" style="2" hidden="1" customWidth="1"/>
    <col min="27" max="27" width="3.1796875" style="2" customWidth="1"/>
    <col min="28" max="28" width="3.26953125" style="2" customWidth="1"/>
    <col min="29" max="29" width="4.81640625" style="2" customWidth="1"/>
    <col min="30" max="30" width="4.453125" style="2" customWidth="1"/>
    <col min="31" max="31" width="4.81640625" style="2" customWidth="1"/>
    <col min="32" max="32" width="4.453125" style="2" customWidth="1"/>
    <col min="33" max="33" width="4.7265625" style="2" customWidth="1"/>
    <col min="34" max="34" width="4.453125" style="2" customWidth="1"/>
    <col min="35" max="35" width="4.7265625" style="2" customWidth="1"/>
    <col min="36" max="36" width="5.26953125" style="2" customWidth="1"/>
    <col min="37" max="37" width="6.7265625" style="3" customWidth="1"/>
    <col min="38" max="16384" width="9.1796875" style="3"/>
  </cols>
  <sheetData>
    <row r="1" spans="1:23" ht="19.5" customHeight="1" x14ac:dyDescent="0.35">
      <c r="A1" s="522" t="s">
        <v>198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</row>
    <row r="2" spans="1:23" ht="15.5" x14ac:dyDescent="0.35">
      <c r="A2" s="12"/>
      <c r="G2" s="527" t="s">
        <v>197</v>
      </c>
      <c r="H2" s="527"/>
      <c r="I2" s="527"/>
      <c r="J2" s="527"/>
      <c r="K2" s="527"/>
      <c r="L2" s="527"/>
      <c r="M2" s="527"/>
      <c r="V2" s="5"/>
    </row>
    <row r="3" spans="1:23" ht="15.5" x14ac:dyDescent="0.35">
      <c r="A3" s="12"/>
      <c r="B3" s="14"/>
      <c r="C3" s="15"/>
      <c r="D3" s="15"/>
      <c r="E3" s="15"/>
      <c r="F3" s="15"/>
      <c r="G3" s="16"/>
      <c r="H3" s="16"/>
      <c r="I3" s="16"/>
      <c r="J3" s="16"/>
      <c r="K3" s="16"/>
      <c r="L3" s="16"/>
      <c r="M3" s="16"/>
      <c r="N3" s="15"/>
      <c r="O3" s="15"/>
      <c r="P3" s="16"/>
      <c r="Q3" s="527" t="s">
        <v>1</v>
      </c>
      <c r="R3" s="527"/>
      <c r="S3" s="527"/>
      <c r="V3" s="5"/>
    </row>
    <row r="4" spans="1:23" ht="15.5" x14ac:dyDescent="0.35">
      <c r="A4" s="12"/>
      <c r="B4" s="17" t="s">
        <v>15</v>
      </c>
      <c r="C4" s="18"/>
      <c r="D4" s="18"/>
      <c r="E4" s="18"/>
      <c r="F4" s="18"/>
      <c r="G4" s="16"/>
      <c r="H4" s="16"/>
      <c r="I4" s="16"/>
      <c r="J4" s="16"/>
      <c r="K4" s="16"/>
      <c r="L4" s="16"/>
      <c r="M4" s="16"/>
      <c r="N4" s="15"/>
      <c r="O4" s="15"/>
      <c r="P4" s="16"/>
      <c r="Q4" s="15"/>
      <c r="R4" s="18"/>
      <c r="S4" s="18"/>
      <c r="V4" s="5"/>
    </row>
    <row r="5" spans="1:23" ht="12.75" customHeight="1" x14ac:dyDescent="0.35">
      <c r="A5" s="12"/>
      <c r="B5" s="17"/>
      <c r="C5" s="527" t="s">
        <v>16</v>
      </c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18"/>
      <c r="V5" s="5"/>
    </row>
    <row r="6" spans="1:23" ht="14.25" customHeight="1" thickBot="1" x14ac:dyDescent="0.3">
      <c r="A6" s="12"/>
      <c r="V6" s="5"/>
    </row>
    <row r="7" spans="1:23" ht="54" customHeight="1" x14ac:dyDescent="0.25">
      <c r="A7" s="528"/>
      <c r="B7" s="530" t="s">
        <v>2</v>
      </c>
      <c r="C7" s="532" t="s">
        <v>3</v>
      </c>
      <c r="D7" s="533"/>
      <c r="E7" s="533"/>
      <c r="F7" s="533"/>
      <c r="G7" s="533"/>
      <c r="H7" s="534"/>
      <c r="I7" s="513" t="s">
        <v>8</v>
      </c>
      <c r="J7" s="513" t="s">
        <v>9</v>
      </c>
      <c r="K7" s="532" t="s">
        <v>10</v>
      </c>
      <c r="L7" s="533"/>
      <c r="M7" s="533"/>
      <c r="N7" s="533"/>
      <c r="O7" s="534"/>
      <c r="P7" s="532" t="s">
        <v>12</v>
      </c>
      <c r="Q7" s="533"/>
      <c r="R7" s="533"/>
      <c r="S7" s="533"/>
      <c r="T7" s="509" t="s">
        <v>13</v>
      </c>
      <c r="U7" s="510"/>
      <c r="V7" s="523" t="s">
        <v>14</v>
      </c>
    </row>
    <row r="8" spans="1:23" ht="54" customHeight="1" x14ac:dyDescent="0.25">
      <c r="A8" s="529"/>
      <c r="B8" s="531"/>
      <c r="C8" s="525" t="s">
        <v>4</v>
      </c>
      <c r="D8" s="515" t="s">
        <v>11</v>
      </c>
      <c r="E8" s="525" t="s">
        <v>5</v>
      </c>
      <c r="F8" s="516" t="s">
        <v>6</v>
      </c>
      <c r="G8" s="517"/>
      <c r="H8" s="515" t="s">
        <v>7</v>
      </c>
      <c r="I8" s="514"/>
      <c r="J8" s="514"/>
      <c r="K8" s="525" t="s">
        <v>4</v>
      </c>
      <c r="L8" s="515" t="s">
        <v>11</v>
      </c>
      <c r="M8" s="503" t="s">
        <v>5</v>
      </c>
      <c r="N8" s="504"/>
      <c r="O8" s="515" t="s">
        <v>6</v>
      </c>
      <c r="P8" s="515" t="s">
        <v>4</v>
      </c>
      <c r="Q8" s="525" t="s">
        <v>5</v>
      </c>
      <c r="R8" s="503" t="s">
        <v>0</v>
      </c>
      <c r="S8" s="504"/>
      <c r="T8" s="511"/>
      <c r="U8" s="512"/>
      <c r="V8" s="524"/>
    </row>
    <row r="9" spans="1:23" ht="17.25" customHeight="1" thickBot="1" x14ac:dyDescent="0.3">
      <c r="A9" s="529"/>
      <c r="B9" s="531"/>
      <c r="C9" s="526"/>
      <c r="D9" s="514"/>
      <c r="E9" s="526"/>
      <c r="F9" s="518"/>
      <c r="G9" s="519"/>
      <c r="H9" s="514"/>
      <c r="I9" s="514"/>
      <c r="J9" s="514"/>
      <c r="K9" s="526"/>
      <c r="L9" s="514"/>
      <c r="M9" s="505"/>
      <c r="N9" s="506"/>
      <c r="O9" s="514"/>
      <c r="P9" s="514"/>
      <c r="Q9" s="526"/>
      <c r="R9" s="505"/>
      <c r="S9" s="506"/>
      <c r="T9" s="511"/>
      <c r="U9" s="512"/>
      <c r="V9" s="524"/>
      <c r="W9" s="6"/>
    </row>
    <row r="10" spans="1:23" ht="18" customHeight="1" thickBot="1" x14ac:dyDescent="0.3">
      <c r="A10" s="374">
        <v>1</v>
      </c>
      <c r="B10" s="405" t="s">
        <v>119</v>
      </c>
      <c r="C10" s="31" t="s">
        <v>17</v>
      </c>
      <c r="D10" s="32">
        <v>25</v>
      </c>
      <c r="E10" s="33" t="s">
        <v>18</v>
      </c>
      <c r="F10" s="536">
        <v>2</v>
      </c>
      <c r="G10" s="537"/>
      <c r="H10" s="34">
        <f>SUM(F10,G10)</f>
        <v>2</v>
      </c>
      <c r="I10" s="34"/>
      <c r="J10" s="34"/>
      <c r="K10" s="34">
        <v>0</v>
      </c>
      <c r="L10" s="35">
        <v>0</v>
      </c>
      <c r="M10" s="492">
        <v>0</v>
      </c>
      <c r="N10" s="493"/>
      <c r="O10" s="35">
        <v>0</v>
      </c>
      <c r="P10" s="36">
        <v>0</v>
      </c>
      <c r="Q10" s="37">
        <v>0</v>
      </c>
      <c r="R10" s="492">
        <v>0</v>
      </c>
      <c r="S10" s="493"/>
      <c r="T10" s="492">
        <v>0</v>
      </c>
      <c r="U10" s="493"/>
      <c r="V10" s="38">
        <f>H10+O10+R10</f>
        <v>2</v>
      </c>
      <c r="W10" s="6"/>
    </row>
    <row r="11" spans="1:23" ht="18" customHeight="1" x14ac:dyDescent="0.25">
      <c r="A11" s="375"/>
      <c r="B11" s="406"/>
      <c r="C11" s="268" t="s">
        <v>44</v>
      </c>
      <c r="D11" s="73">
        <v>22</v>
      </c>
      <c r="E11" s="74"/>
      <c r="F11" s="488">
        <v>2</v>
      </c>
      <c r="G11" s="489"/>
      <c r="H11" s="34">
        <f>SUM(F11,G11)</f>
        <v>2</v>
      </c>
      <c r="I11" s="46"/>
      <c r="J11" s="46"/>
      <c r="K11" s="46"/>
      <c r="L11" s="75"/>
      <c r="M11" s="252"/>
      <c r="N11" s="253"/>
      <c r="O11" s="75"/>
      <c r="P11" s="269"/>
      <c r="Q11" s="78"/>
      <c r="R11" s="252"/>
      <c r="S11" s="253"/>
      <c r="T11" s="252"/>
      <c r="U11" s="253"/>
      <c r="V11" s="38">
        <f>H11+O11+R11</f>
        <v>2</v>
      </c>
      <c r="W11" s="6"/>
    </row>
    <row r="12" spans="1:23" ht="16.5" customHeight="1" x14ac:dyDescent="0.25">
      <c r="A12" s="375"/>
      <c r="B12" s="406"/>
      <c r="C12" s="39" t="s">
        <v>70</v>
      </c>
      <c r="D12" s="44">
        <v>26</v>
      </c>
      <c r="E12" s="41" t="s">
        <v>19</v>
      </c>
      <c r="F12" s="538">
        <v>2</v>
      </c>
      <c r="G12" s="539"/>
      <c r="H12" s="42">
        <f>SUM(F12,G12)</f>
        <v>2</v>
      </c>
      <c r="I12" s="42"/>
      <c r="J12" s="42"/>
      <c r="K12" s="42"/>
      <c r="L12" s="42"/>
      <c r="M12" s="488"/>
      <c r="N12" s="489"/>
      <c r="O12" s="42">
        <f t="shared" ref="O12:O13" si="0">SUM(M12,N12)</f>
        <v>0</v>
      </c>
      <c r="P12" s="43"/>
      <c r="Q12" s="44"/>
      <c r="R12" s="488"/>
      <c r="S12" s="489"/>
      <c r="T12" s="488"/>
      <c r="U12" s="489"/>
      <c r="V12" s="45">
        <f t="shared" ref="V12:V13" si="1">SUM(H12,I12,J12,O12,R12,S12,U12)</f>
        <v>2</v>
      </c>
      <c r="W12" s="6"/>
    </row>
    <row r="13" spans="1:23" ht="12.75" customHeight="1" x14ac:dyDescent="0.25">
      <c r="A13" s="375"/>
      <c r="B13" s="406"/>
      <c r="C13" s="39">
        <v>10</v>
      </c>
      <c r="D13" s="40">
        <v>11</v>
      </c>
      <c r="E13" s="41"/>
      <c r="F13" s="538">
        <v>3</v>
      </c>
      <c r="G13" s="539"/>
      <c r="H13" s="42">
        <f t="shared" ref="H13" si="2">SUM(F13,G13)</f>
        <v>3</v>
      </c>
      <c r="I13" s="42"/>
      <c r="J13" s="42"/>
      <c r="K13" s="42"/>
      <c r="L13" s="42"/>
      <c r="M13" s="488"/>
      <c r="N13" s="489"/>
      <c r="O13" s="46">
        <f t="shared" si="0"/>
        <v>0</v>
      </c>
      <c r="P13" s="43"/>
      <c r="Q13" s="44"/>
      <c r="R13" s="488"/>
      <c r="S13" s="489"/>
      <c r="T13" s="488"/>
      <c r="U13" s="489"/>
      <c r="V13" s="45">
        <f t="shared" si="1"/>
        <v>3</v>
      </c>
      <c r="W13" s="6"/>
    </row>
    <row r="14" spans="1:23" ht="12.75" customHeight="1" thickBot="1" x14ac:dyDescent="0.3">
      <c r="A14" s="375"/>
      <c r="B14" s="406"/>
      <c r="C14" s="47">
        <v>11</v>
      </c>
      <c r="D14" s="48">
        <v>10</v>
      </c>
      <c r="E14" s="49"/>
      <c r="F14" s="520">
        <v>3</v>
      </c>
      <c r="G14" s="521"/>
      <c r="H14" s="50">
        <f>SUM(F14,G14)</f>
        <v>3</v>
      </c>
      <c r="I14" s="50"/>
      <c r="J14" s="50"/>
      <c r="K14" s="51"/>
      <c r="L14" s="50"/>
      <c r="M14" s="414"/>
      <c r="N14" s="415"/>
      <c r="O14" s="50">
        <f t="shared" ref="O14" si="3">SUM(M14,N14)</f>
        <v>0</v>
      </c>
      <c r="P14" s="52"/>
      <c r="Q14" s="53"/>
      <c r="R14" s="414"/>
      <c r="S14" s="415"/>
      <c r="T14" s="414"/>
      <c r="U14" s="415"/>
      <c r="V14" s="54">
        <f>SUM(H14,I14,J14,O14,R14,S14,U14)</f>
        <v>3</v>
      </c>
      <c r="W14" s="6"/>
    </row>
    <row r="15" spans="1:23" ht="12.75" customHeight="1" thickBot="1" x14ac:dyDescent="0.3">
      <c r="A15" s="376"/>
      <c r="B15" s="407"/>
      <c r="C15" s="281"/>
      <c r="D15" s="282">
        <f>SUM(D10:D14)</f>
        <v>94</v>
      </c>
      <c r="E15" s="283"/>
      <c r="F15" s="507">
        <f>SUM(F10:F14)</f>
        <v>12</v>
      </c>
      <c r="G15" s="508"/>
      <c r="H15" s="279">
        <f>SUM(H10:H14)</f>
        <v>12</v>
      </c>
      <c r="I15" s="279"/>
      <c r="J15" s="279"/>
      <c r="K15" s="279"/>
      <c r="L15" s="279"/>
      <c r="M15" s="507"/>
      <c r="N15" s="508"/>
      <c r="O15" s="279">
        <f>SUM(O10:O14)</f>
        <v>0</v>
      </c>
      <c r="P15" s="284"/>
      <c r="Q15" s="285"/>
      <c r="R15" s="507">
        <f>SUM(R10:R14)</f>
        <v>0</v>
      </c>
      <c r="S15" s="508"/>
      <c r="T15" s="286"/>
      <c r="U15" s="287"/>
      <c r="V15" s="280">
        <f>SUM(V10:V14)</f>
        <v>12</v>
      </c>
      <c r="W15" s="6"/>
    </row>
    <row r="16" spans="1:23" ht="12.75" customHeight="1" x14ac:dyDescent="0.3">
      <c r="A16" s="374">
        <v>2</v>
      </c>
      <c r="B16" s="405" t="s">
        <v>120</v>
      </c>
      <c r="C16" s="63"/>
      <c r="D16" s="32"/>
      <c r="E16" s="33"/>
      <c r="F16" s="500"/>
      <c r="G16" s="501"/>
      <c r="H16" s="34">
        <f t="shared" ref="H16:H26" si="4">SUM(F16,G16)</f>
        <v>0</v>
      </c>
      <c r="I16" s="64"/>
      <c r="J16" s="34"/>
      <c r="K16" s="34"/>
      <c r="L16" s="34"/>
      <c r="M16" s="492"/>
      <c r="N16" s="493"/>
      <c r="O16" s="34">
        <f t="shared" ref="O16:O26" si="5">SUM(M16,N16)</f>
        <v>0</v>
      </c>
      <c r="P16" s="249" t="s">
        <v>31</v>
      </c>
      <c r="Q16" s="65" t="s">
        <v>20</v>
      </c>
      <c r="R16" s="492">
        <v>5</v>
      </c>
      <c r="S16" s="493"/>
      <c r="T16" s="494" t="s">
        <v>118</v>
      </c>
      <c r="U16" s="495"/>
      <c r="V16" s="38">
        <f t="shared" ref="V16:V26" si="6">H16+O16+R16</f>
        <v>5</v>
      </c>
      <c r="W16" s="6"/>
    </row>
    <row r="17" spans="1:23" ht="12.75" customHeight="1" x14ac:dyDescent="0.25">
      <c r="A17" s="375"/>
      <c r="B17" s="406"/>
      <c r="C17" s="40"/>
      <c r="D17" s="40"/>
      <c r="E17" s="41"/>
      <c r="F17" s="486"/>
      <c r="G17" s="487"/>
      <c r="H17" s="42">
        <f t="shared" si="4"/>
        <v>0</v>
      </c>
      <c r="I17" s="66"/>
      <c r="J17" s="42"/>
      <c r="K17" s="42"/>
      <c r="L17" s="42"/>
      <c r="M17" s="488"/>
      <c r="N17" s="489"/>
      <c r="O17" s="42">
        <f t="shared" si="5"/>
        <v>0</v>
      </c>
      <c r="P17" s="43"/>
      <c r="Q17" s="67" t="s">
        <v>21</v>
      </c>
      <c r="R17" s="488">
        <v>4</v>
      </c>
      <c r="S17" s="489"/>
      <c r="T17" s="496"/>
      <c r="U17" s="497"/>
      <c r="V17" s="45">
        <f t="shared" si="6"/>
        <v>4</v>
      </c>
      <c r="W17" s="6"/>
    </row>
    <row r="18" spans="1:23" ht="12.75" customHeight="1" x14ac:dyDescent="0.25">
      <c r="A18" s="375"/>
      <c r="B18" s="406"/>
      <c r="C18" s="40"/>
      <c r="D18" s="40"/>
      <c r="E18" s="41"/>
      <c r="F18" s="488"/>
      <c r="G18" s="489"/>
      <c r="H18" s="42">
        <f>SUM(F18,G18)</f>
        <v>0</v>
      </c>
      <c r="I18" s="42"/>
      <c r="J18" s="42"/>
      <c r="K18" s="42"/>
      <c r="L18" s="42"/>
      <c r="M18" s="488"/>
      <c r="N18" s="489"/>
      <c r="O18" s="42">
        <f t="shared" si="5"/>
        <v>0</v>
      </c>
      <c r="P18" s="43"/>
      <c r="Q18" s="67" t="s">
        <v>22</v>
      </c>
      <c r="R18" s="488">
        <v>5</v>
      </c>
      <c r="S18" s="489"/>
      <c r="T18" s="496"/>
      <c r="U18" s="497"/>
      <c r="V18" s="45">
        <f t="shared" si="6"/>
        <v>5</v>
      </c>
      <c r="W18" s="6"/>
    </row>
    <row r="19" spans="1:23" ht="12.75" customHeight="1" x14ac:dyDescent="0.25">
      <c r="A19" s="375"/>
      <c r="B19" s="406"/>
      <c r="C19" s="40"/>
      <c r="D19" s="40"/>
      <c r="E19" s="41"/>
      <c r="F19" s="488"/>
      <c r="G19" s="489"/>
      <c r="H19" s="42">
        <f t="shared" si="4"/>
        <v>0</v>
      </c>
      <c r="I19" s="42"/>
      <c r="J19" s="42"/>
      <c r="K19" s="42"/>
      <c r="L19" s="42"/>
      <c r="M19" s="488"/>
      <c r="N19" s="489"/>
      <c r="O19" s="42">
        <f t="shared" si="5"/>
        <v>0</v>
      </c>
      <c r="P19" s="68"/>
      <c r="Q19" s="67" t="s">
        <v>23</v>
      </c>
      <c r="R19" s="488">
        <v>2</v>
      </c>
      <c r="S19" s="489"/>
      <c r="T19" s="496"/>
      <c r="U19" s="497"/>
      <c r="V19" s="45">
        <f t="shared" si="6"/>
        <v>2</v>
      </c>
      <c r="W19" s="6"/>
    </row>
    <row r="20" spans="1:23" ht="12.75" customHeight="1" x14ac:dyDescent="0.25">
      <c r="A20" s="375"/>
      <c r="B20" s="406"/>
      <c r="C20" s="40"/>
      <c r="D20" s="40"/>
      <c r="E20" s="41"/>
      <c r="F20" s="68"/>
      <c r="G20" s="69"/>
      <c r="H20" s="42"/>
      <c r="I20" s="42"/>
      <c r="J20" s="42"/>
      <c r="K20" s="42"/>
      <c r="L20" s="42"/>
      <c r="M20" s="68"/>
      <c r="N20" s="69"/>
      <c r="O20" s="42"/>
      <c r="P20" s="68"/>
      <c r="Q20" s="67" t="s">
        <v>24</v>
      </c>
      <c r="R20" s="488">
        <v>2</v>
      </c>
      <c r="S20" s="489"/>
      <c r="T20" s="496"/>
      <c r="U20" s="497"/>
      <c r="V20" s="45">
        <f t="shared" si="6"/>
        <v>2</v>
      </c>
      <c r="W20" s="6"/>
    </row>
    <row r="21" spans="1:23" ht="12.75" customHeight="1" x14ac:dyDescent="0.25">
      <c r="A21" s="375"/>
      <c r="B21" s="406"/>
      <c r="C21" s="40"/>
      <c r="D21" s="40"/>
      <c r="E21" s="41"/>
      <c r="F21" s="68"/>
      <c r="G21" s="69"/>
      <c r="H21" s="42"/>
      <c r="I21" s="42"/>
      <c r="J21" s="42"/>
      <c r="K21" s="42"/>
      <c r="L21" s="42"/>
      <c r="M21" s="68"/>
      <c r="N21" s="69"/>
      <c r="O21" s="42"/>
      <c r="P21" s="68"/>
      <c r="Q21" s="67" t="s">
        <v>25</v>
      </c>
      <c r="R21" s="488">
        <v>8</v>
      </c>
      <c r="S21" s="489"/>
      <c r="T21" s="496"/>
      <c r="U21" s="497"/>
      <c r="V21" s="45">
        <f t="shared" si="6"/>
        <v>8</v>
      </c>
      <c r="W21" s="6"/>
    </row>
    <row r="22" spans="1:23" ht="29.25" customHeight="1" x14ac:dyDescent="0.25">
      <c r="A22" s="375"/>
      <c r="B22" s="406"/>
      <c r="C22" s="40"/>
      <c r="D22" s="40"/>
      <c r="E22" s="41"/>
      <c r="F22" s="68"/>
      <c r="G22" s="69"/>
      <c r="H22" s="42"/>
      <c r="I22" s="42"/>
      <c r="J22" s="42"/>
      <c r="K22" s="42"/>
      <c r="L22" s="42"/>
      <c r="M22" s="68"/>
      <c r="N22" s="69"/>
      <c r="O22" s="42"/>
      <c r="P22" s="68"/>
      <c r="Q22" s="67" t="s">
        <v>26</v>
      </c>
      <c r="R22" s="488">
        <v>1</v>
      </c>
      <c r="S22" s="489"/>
      <c r="T22" s="496"/>
      <c r="U22" s="497"/>
      <c r="V22" s="45">
        <f t="shared" si="6"/>
        <v>1</v>
      </c>
      <c r="W22" s="6"/>
    </row>
    <row r="23" spans="1:23" ht="20.25" customHeight="1" x14ac:dyDescent="0.25">
      <c r="A23" s="375"/>
      <c r="B23" s="406"/>
      <c r="C23" s="40"/>
      <c r="D23" s="40"/>
      <c r="E23" s="41"/>
      <c r="F23" s="68"/>
      <c r="G23" s="69"/>
      <c r="H23" s="42"/>
      <c r="I23" s="42"/>
      <c r="J23" s="42"/>
      <c r="K23" s="42"/>
      <c r="L23" s="42"/>
      <c r="M23" s="68"/>
      <c r="N23" s="69"/>
      <c r="O23" s="42"/>
      <c r="P23" s="68"/>
      <c r="Q23" s="39" t="s">
        <v>27</v>
      </c>
      <c r="R23" s="488">
        <v>1</v>
      </c>
      <c r="S23" s="489"/>
      <c r="T23" s="496"/>
      <c r="U23" s="497"/>
      <c r="V23" s="45">
        <f t="shared" si="6"/>
        <v>1</v>
      </c>
      <c r="W23" s="6"/>
    </row>
    <row r="24" spans="1:23" ht="13.5" customHeight="1" x14ac:dyDescent="0.25">
      <c r="A24" s="375"/>
      <c r="B24" s="406"/>
      <c r="C24" s="40"/>
      <c r="D24" s="40"/>
      <c r="E24" s="41"/>
      <c r="F24" s="68"/>
      <c r="G24" s="69"/>
      <c r="H24" s="42"/>
      <c r="I24" s="42"/>
      <c r="J24" s="42"/>
      <c r="K24" s="42"/>
      <c r="L24" s="42"/>
      <c r="M24" s="68"/>
      <c r="N24" s="69"/>
      <c r="O24" s="42"/>
      <c r="P24" s="68"/>
      <c r="Q24" s="67" t="s">
        <v>28</v>
      </c>
      <c r="R24" s="488">
        <v>1</v>
      </c>
      <c r="S24" s="489"/>
      <c r="T24" s="496"/>
      <c r="U24" s="497"/>
      <c r="V24" s="45">
        <f t="shared" si="6"/>
        <v>1</v>
      </c>
      <c r="W24" s="6"/>
    </row>
    <row r="25" spans="1:23" ht="34.5" customHeight="1" x14ac:dyDescent="0.25">
      <c r="A25" s="375"/>
      <c r="B25" s="406"/>
      <c r="C25" s="40"/>
      <c r="D25" s="40"/>
      <c r="E25" s="41"/>
      <c r="F25" s="68"/>
      <c r="G25" s="69"/>
      <c r="H25" s="42"/>
      <c r="I25" s="42"/>
      <c r="J25" s="42"/>
      <c r="K25" s="42"/>
      <c r="L25" s="42"/>
      <c r="M25" s="68"/>
      <c r="N25" s="69"/>
      <c r="O25" s="42"/>
      <c r="P25" s="68"/>
      <c r="Q25" s="67" t="s">
        <v>29</v>
      </c>
      <c r="R25" s="488">
        <v>3</v>
      </c>
      <c r="S25" s="489"/>
      <c r="T25" s="498"/>
      <c r="U25" s="499"/>
      <c r="V25" s="45">
        <f t="shared" si="6"/>
        <v>3</v>
      </c>
      <c r="W25" s="6"/>
    </row>
    <row r="26" spans="1:23" ht="22.5" customHeight="1" thickBot="1" x14ac:dyDescent="0.3">
      <c r="A26" s="375"/>
      <c r="B26" s="406"/>
      <c r="C26" s="47"/>
      <c r="D26" s="48"/>
      <c r="E26" s="49"/>
      <c r="F26" s="414"/>
      <c r="G26" s="415"/>
      <c r="H26" s="50">
        <f t="shared" si="4"/>
        <v>0</v>
      </c>
      <c r="I26" s="50"/>
      <c r="J26" s="50"/>
      <c r="K26" s="50"/>
      <c r="L26" s="50"/>
      <c r="M26" s="414"/>
      <c r="N26" s="415"/>
      <c r="O26" s="50">
        <f t="shared" si="5"/>
        <v>0</v>
      </c>
      <c r="P26" s="250" t="s">
        <v>96</v>
      </c>
      <c r="Q26" s="70" t="s">
        <v>30</v>
      </c>
      <c r="R26" s="414">
        <v>3</v>
      </c>
      <c r="S26" s="415"/>
      <c r="T26" s="490" t="s">
        <v>111</v>
      </c>
      <c r="U26" s="491"/>
      <c r="V26" s="54">
        <f t="shared" si="6"/>
        <v>3</v>
      </c>
      <c r="W26" s="6"/>
    </row>
    <row r="27" spans="1:23" ht="12.75" customHeight="1" thickBot="1" x14ac:dyDescent="0.3">
      <c r="A27" s="71"/>
      <c r="B27" s="407"/>
      <c r="C27" s="55"/>
      <c r="D27" s="56"/>
      <c r="E27" s="57"/>
      <c r="F27" s="408">
        <f>SUM(F16:F26)</f>
        <v>0</v>
      </c>
      <c r="G27" s="409"/>
      <c r="H27" s="59">
        <f>SUM(H16:H26)</f>
        <v>0</v>
      </c>
      <c r="I27" s="59"/>
      <c r="J27" s="59"/>
      <c r="K27" s="59"/>
      <c r="L27" s="59"/>
      <c r="M27" s="408"/>
      <c r="N27" s="409"/>
      <c r="O27" s="59">
        <f>SUM(O16:O26)</f>
        <v>0</v>
      </c>
      <c r="P27" s="60"/>
      <c r="Q27" s="57"/>
      <c r="R27" s="408">
        <f>SUM(R16:R26)</f>
        <v>35</v>
      </c>
      <c r="S27" s="409"/>
      <c r="T27" s="61"/>
      <c r="U27" s="62"/>
      <c r="V27" s="72">
        <f>SUM(V16:V26)</f>
        <v>35</v>
      </c>
      <c r="W27" s="6"/>
    </row>
    <row r="28" spans="1:23" ht="12.75" customHeight="1" x14ac:dyDescent="0.25">
      <c r="A28" s="374">
        <v>3</v>
      </c>
      <c r="B28" s="449" t="s">
        <v>121</v>
      </c>
      <c r="C28" s="73" t="s">
        <v>31</v>
      </c>
      <c r="D28" s="73">
        <v>22</v>
      </c>
      <c r="E28" s="74" t="s">
        <v>32</v>
      </c>
      <c r="F28" s="422">
        <v>5</v>
      </c>
      <c r="G28" s="502"/>
      <c r="H28" s="75">
        <f>SUM(F28,G28)</f>
        <v>5</v>
      </c>
      <c r="I28" s="76">
        <v>0.1</v>
      </c>
      <c r="J28" s="46"/>
      <c r="K28" s="46"/>
      <c r="L28" s="46"/>
      <c r="M28" s="422"/>
      <c r="N28" s="423"/>
      <c r="O28" s="46">
        <f t="shared" ref="O28:O33" si="7">SUM(M28,N28)</f>
        <v>0</v>
      </c>
      <c r="P28" s="77"/>
      <c r="Q28" s="78"/>
      <c r="R28" s="486"/>
      <c r="S28" s="487"/>
      <c r="T28" s="486"/>
      <c r="U28" s="487"/>
      <c r="V28" s="73">
        <f t="shared" ref="V28:V33" si="8">H28+O28+R28</f>
        <v>5</v>
      </c>
      <c r="W28" s="7"/>
    </row>
    <row r="29" spans="1:23" ht="12.75" customHeight="1" x14ac:dyDescent="0.25">
      <c r="A29" s="375"/>
      <c r="B29" s="449"/>
      <c r="C29" s="40" t="s">
        <v>44</v>
      </c>
      <c r="D29" s="40">
        <v>22</v>
      </c>
      <c r="E29" s="41" t="s">
        <v>33</v>
      </c>
      <c r="F29" s="488">
        <v>5</v>
      </c>
      <c r="G29" s="489"/>
      <c r="H29" s="50">
        <f>SUM(F29,G29)</f>
        <v>5</v>
      </c>
      <c r="I29" s="42"/>
      <c r="J29" s="42"/>
      <c r="K29" s="42"/>
      <c r="L29" s="42"/>
      <c r="M29" s="488"/>
      <c r="N29" s="489"/>
      <c r="O29" s="42">
        <f t="shared" si="7"/>
        <v>0</v>
      </c>
      <c r="P29" s="69"/>
      <c r="Q29" s="44"/>
      <c r="R29" s="488"/>
      <c r="S29" s="489"/>
      <c r="T29" s="488"/>
      <c r="U29" s="489"/>
      <c r="V29" s="40">
        <f t="shared" si="8"/>
        <v>5</v>
      </c>
      <c r="W29" s="7"/>
    </row>
    <row r="30" spans="1:23" ht="12.75" customHeight="1" x14ac:dyDescent="0.25">
      <c r="A30" s="375"/>
      <c r="B30" s="449"/>
      <c r="C30" s="40" t="s">
        <v>70</v>
      </c>
      <c r="D30" s="48">
        <v>26</v>
      </c>
      <c r="E30" s="49"/>
      <c r="F30" s="488">
        <v>5</v>
      </c>
      <c r="G30" s="489"/>
      <c r="H30" s="50">
        <f t="shared" ref="H30:H32" si="9">SUM(F30,G30)</f>
        <v>5</v>
      </c>
      <c r="I30" s="50"/>
      <c r="J30" s="50"/>
      <c r="K30" s="50"/>
      <c r="L30" s="50"/>
      <c r="M30" s="250"/>
      <c r="N30" s="251"/>
      <c r="O30" s="50"/>
      <c r="P30" s="251"/>
      <c r="Q30" s="53"/>
      <c r="R30" s="250"/>
      <c r="S30" s="251"/>
      <c r="T30" s="250"/>
      <c r="U30" s="251"/>
      <c r="V30" s="40">
        <f t="shared" si="8"/>
        <v>5</v>
      </c>
      <c r="W30" s="7"/>
    </row>
    <row r="31" spans="1:23" ht="12.75" customHeight="1" x14ac:dyDescent="0.25">
      <c r="A31" s="375"/>
      <c r="B31" s="449"/>
      <c r="C31" s="40" t="s">
        <v>61</v>
      </c>
      <c r="D31" s="48">
        <v>22</v>
      </c>
      <c r="E31" s="49"/>
      <c r="F31" s="488">
        <v>5</v>
      </c>
      <c r="G31" s="489"/>
      <c r="H31" s="50">
        <f t="shared" si="9"/>
        <v>5</v>
      </c>
      <c r="I31" s="50"/>
      <c r="J31" s="50"/>
      <c r="K31" s="50"/>
      <c r="L31" s="50"/>
      <c r="M31" s="250"/>
      <c r="N31" s="251"/>
      <c r="O31" s="50"/>
      <c r="P31" s="251"/>
      <c r="Q31" s="53"/>
      <c r="R31" s="250"/>
      <c r="S31" s="251"/>
      <c r="T31" s="250"/>
      <c r="U31" s="251"/>
      <c r="V31" s="40">
        <f t="shared" si="8"/>
        <v>5</v>
      </c>
      <c r="W31" s="7"/>
    </row>
    <row r="32" spans="1:23" ht="12.75" customHeight="1" x14ac:dyDescent="0.25">
      <c r="A32" s="375"/>
      <c r="B32" s="449"/>
      <c r="C32" s="48" t="s">
        <v>62</v>
      </c>
      <c r="D32" s="48">
        <v>22</v>
      </c>
      <c r="E32" s="49"/>
      <c r="F32" s="488">
        <v>5</v>
      </c>
      <c r="G32" s="489"/>
      <c r="H32" s="50">
        <f t="shared" si="9"/>
        <v>5</v>
      </c>
      <c r="I32" s="50"/>
      <c r="J32" s="50"/>
      <c r="K32" s="50"/>
      <c r="L32" s="50"/>
      <c r="M32" s="250"/>
      <c r="N32" s="251"/>
      <c r="O32" s="50"/>
      <c r="P32" s="251"/>
      <c r="Q32" s="53"/>
      <c r="R32" s="250"/>
      <c r="S32" s="251"/>
      <c r="T32" s="250"/>
      <c r="U32" s="251"/>
      <c r="V32" s="40">
        <f t="shared" si="8"/>
        <v>5</v>
      </c>
      <c r="W32" s="7"/>
    </row>
    <row r="33" spans="1:23" ht="12.75" customHeight="1" thickBot="1" x14ac:dyDescent="0.3">
      <c r="A33" s="375"/>
      <c r="B33" s="449"/>
      <c r="C33" s="48" t="s">
        <v>96</v>
      </c>
      <c r="D33" s="48">
        <v>15</v>
      </c>
      <c r="E33" s="49"/>
      <c r="F33" s="414">
        <v>5</v>
      </c>
      <c r="G33" s="415"/>
      <c r="H33" s="50">
        <f>SUM(F33,G33)</f>
        <v>5</v>
      </c>
      <c r="I33" s="50"/>
      <c r="J33" s="50"/>
      <c r="K33" s="50"/>
      <c r="L33" s="50"/>
      <c r="M33" s="414"/>
      <c r="N33" s="415"/>
      <c r="O33" s="50">
        <f t="shared" si="7"/>
        <v>0</v>
      </c>
      <c r="P33" s="52"/>
      <c r="Q33" s="53"/>
      <c r="R33" s="414"/>
      <c r="S33" s="415"/>
      <c r="T33" s="414"/>
      <c r="U33" s="415"/>
      <c r="V33" s="48">
        <f t="shared" si="8"/>
        <v>5</v>
      </c>
      <c r="W33" s="7"/>
    </row>
    <row r="34" spans="1:23" ht="12.75" customHeight="1" thickBot="1" x14ac:dyDescent="0.35">
      <c r="A34" s="376"/>
      <c r="B34" s="450"/>
      <c r="C34" s="277"/>
      <c r="D34" s="278">
        <f>SUM(D27:D33)</f>
        <v>129</v>
      </c>
      <c r="E34" s="274"/>
      <c r="F34" s="420">
        <f>SUM(F27:F33)</f>
        <v>30</v>
      </c>
      <c r="G34" s="421"/>
      <c r="H34" s="273">
        <f>SUM(H28:H33)</f>
        <v>30</v>
      </c>
      <c r="I34" s="273"/>
      <c r="J34" s="273"/>
      <c r="K34" s="273"/>
      <c r="L34" s="273"/>
      <c r="M34" s="420"/>
      <c r="N34" s="421"/>
      <c r="O34" s="273">
        <f>SUM(O28:O33)</f>
        <v>0</v>
      </c>
      <c r="P34" s="274"/>
      <c r="Q34" s="273"/>
      <c r="R34" s="420">
        <v>0</v>
      </c>
      <c r="S34" s="421"/>
      <c r="T34" s="420"/>
      <c r="U34" s="421"/>
      <c r="V34" s="276">
        <f>SUM(V28:V33)</f>
        <v>30</v>
      </c>
      <c r="W34" s="7"/>
    </row>
    <row r="35" spans="1:23" ht="26.25" customHeight="1" x14ac:dyDescent="0.3">
      <c r="A35" s="374">
        <v>4</v>
      </c>
      <c r="B35" s="405" t="s">
        <v>122</v>
      </c>
      <c r="C35" s="85" t="s">
        <v>94</v>
      </c>
      <c r="D35" s="85">
        <v>22</v>
      </c>
      <c r="E35" s="86" t="s">
        <v>24</v>
      </c>
      <c r="F35" s="358">
        <v>1</v>
      </c>
      <c r="G35" s="485"/>
      <c r="H35" s="87">
        <f t="shared" ref="H35:H50" si="10">SUM(F35,G35)</f>
        <v>1</v>
      </c>
      <c r="I35" s="88">
        <v>0.05</v>
      </c>
      <c r="J35" s="89">
        <v>0.1</v>
      </c>
      <c r="K35" s="87" t="s">
        <v>61</v>
      </c>
      <c r="L35" s="90">
        <v>23</v>
      </c>
      <c r="M35" s="483" t="s">
        <v>179</v>
      </c>
      <c r="N35" s="484"/>
      <c r="O35" s="87">
        <v>1</v>
      </c>
      <c r="P35" s="91"/>
      <c r="Q35" s="92"/>
      <c r="R35" s="481"/>
      <c r="S35" s="482"/>
      <c r="T35" s="481"/>
      <c r="U35" s="482"/>
      <c r="V35" s="100">
        <f t="shared" ref="V35:V50" si="11">H35+O35+R35</f>
        <v>2</v>
      </c>
      <c r="W35" s="8"/>
    </row>
    <row r="36" spans="1:23" ht="16.5" customHeight="1" x14ac:dyDescent="0.3">
      <c r="A36" s="375"/>
      <c r="B36" s="406"/>
      <c r="C36" s="85" t="s">
        <v>165</v>
      </c>
      <c r="D36" s="85">
        <v>22</v>
      </c>
      <c r="E36" s="86"/>
      <c r="F36" s="358">
        <v>1</v>
      </c>
      <c r="G36" s="485"/>
      <c r="H36" s="87">
        <f t="shared" si="10"/>
        <v>1</v>
      </c>
      <c r="I36" s="88"/>
      <c r="J36" s="89"/>
      <c r="K36" s="256"/>
      <c r="L36" s="90"/>
      <c r="M36" s="254"/>
      <c r="N36" s="255"/>
      <c r="O36" s="87"/>
      <c r="P36" s="245"/>
      <c r="Q36" s="92"/>
      <c r="R36" s="256"/>
      <c r="S36" s="257"/>
      <c r="T36" s="256"/>
      <c r="U36" s="257"/>
      <c r="V36" s="100">
        <f t="shared" si="11"/>
        <v>1</v>
      </c>
      <c r="W36" s="8"/>
    </row>
    <row r="37" spans="1:23" ht="13.5" customHeight="1" x14ac:dyDescent="0.3">
      <c r="A37" s="375"/>
      <c r="B37" s="406"/>
      <c r="C37" s="85" t="s">
        <v>36</v>
      </c>
      <c r="D37" s="85">
        <v>17</v>
      </c>
      <c r="E37" s="86"/>
      <c r="F37" s="358">
        <v>1</v>
      </c>
      <c r="G37" s="485"/>
      <c r="H37" s="87">
        <f t="shared" si="10"/>
        <v>1</v>
      </c>
      <c r="I37" s="88"/>
      <c r="J37" s="89"/>
      <c r="K37" s="256"/>
      <c r="L37" s="90"/>
      <c r="M37" s="254"/>
      <c r="N37" s="255"/>
      <c r="O37" s="87"/>
      <c r="P37" s="245"/>
      <c r="Q37" s="92"/>
      <c r="R37" s="256"/>
      <c r="S37" s="257"/>
      <c r="T37" s="256"/>
      <c r="U37" s="257"/>
      <c r="V37" s="100">
        <f t="shared" si="11"/>
        <v>1</v>
      </c>
      <c r="W37" s="8"/>
    </row>
    <row r="38" spans="1:23" ht="13.5" customHeight="1" x14ac:dyDescent="0.3">
      <c r="A38" s="375"/>
      <c r="B38" s="406"/>
      <c r="C38" s="85" t="s">
        <v>64</v>
      </c>
      <c r="D38" s="85">
        <v>25</v>
      </c>
      <c r="E38" s="86"/>
      <c r="F38" s="354">
        <v>1</v>
      </c>
      <c r="G38" s="355"/>
      <c r="H38" s="87">
        <f t="shared" si="10"/>
        <v>1</v>
      </c>
      <c r="I38" s="88"/>
      <c r="J38" s="89"/>
      <c r="K38" s="256"/>
      <c r="L38" s="90"/>
      <c r="M38" s="254"/>
      <c r="N38" s="255"/>
      <c r="O38" s="87"/>
      <c r="P38" s="245"/>
      <c r="Q38" s="92"/>
      <c r="R38" s="256"/>
      <c r="S38" s="257"/>
      <c r="T38" s="256"/>
      <c r="U38" s="257"/>
      <c r="V38" s="100">
        <f t="shared" si="11"/>
        <v>1</v>
      </c>
      <c r="W38" s="8"/>
    </row>
    <row r="39" spans="1:23" ht="12.75" customHeight="1" x14ac:dyDescent="0.3">
      <c r="A39" s="375"/>
      <c r="B39" s="406"/>
      <c r="C39" s="94" t="s">
        <v>54</v>
      </c>
      <c r="D39" s="94">
        <v>25</v>
      </c>
      <c r="E39" s="95"/>
      <c r="F39" s="354">
        <v>1</v>
      </c>
      <c r="G39" s="355"/>
      <c r="H39" s="87">
        <f t="shared" si="10"/>
        <v>1</v>
      </c>
      <c r="I39" s="96"/>
      <c r="J39" s="96"/>
      <c r="K39" s="97"/>
      <c r="L39" s="96"/>
      <c r="M39" s="354"/>
      <c r="N39" s="355"/>
      <c r="O39" s="96">
        <f t="shared" ref="O39:O50" si="12">SUM(M39,N39)</f>
        <v>0</v>
      </c>
      <c r="P39" s="98"/>
      <c r="Q39" s="99"/>
      <c r="R39" s="354"/>
      <c r="S39" s="355"/>
      <c r="T39" s="354"/>
      <c r="U39" s="355"/>
      <c r="V39" s="100">
        <f t="shared" si="11"/>
        <v>1</v>
      </c>
      <c r="W39" s="8"/>
    </row>
    <row r="40" spans="1:23" ht="12.75" customHeight="1" x14ac:dyDescent="0.3">
      <c r="A40" s="375"/>
      <c r="B40" s="406"/>
      <c r="C40" s="94" t="s">
        <v>69</v>
      </c>
      <c r="D40" s="94">
        <v>23</v>
      </c>
      <c r="E40" s="258"/>
      <c r="F40" s="354">
        <v>2</v>
      </c>
      <c r="G40" s="355"/>
      <c r="H40" s="87">
        <f t="shared" si="10"/>
        <v>2</v>
      </c>
      <c r="I40" s="96"/>
      <c r="J40" s="96"/>
      <c r="K40" s="97"/>
      <c r="L40" s="96"/>
      <c r="M40" s="246"/>
      <c r="N40" s="247"/>
      <c r="O40" s="96"/>
      <c r="P40" s="247"/>
      <c r="Q40" s="99"/>
      <c r="R40" s="246"/>
      <c r="S40" s="247"/>
      <c r="T40" s="246"/>
      <c r="U40" s="247"/>
      <c r="V40" s="100">
        <f t="shared" si="11"/>
        <v>2</v>
      </c>
      <c r="W40" s="8"/>
    </row>
    <row r="41" spans="1:23" ht="12.75" customHeight="1" x14ac:dyDescent="0.3">
      <c r="A41" s="375"/>
      <c r="B41" s="406"/>
      <c r="C41" s="94" t="s">
        <v>17</v>
      </c>
      <c r="D41" s="94">
        <v>25</v>
      </c>
      <c r="E41" s="258"/>
      <c r="F41" s="354">
        <v>2</v>
      </c>
      <c r="G41" s="355"/>
      <c r="H41" s="87">
        <f t="shared" si="10"/>
        <v>2</v>
      </c>
      <c r="I41" s="96"/>
      <c r="J41" s="96"/>
      <c r="K41" s="97"/>
      <c r="L41" s="96"/>
      <c r="M41" s="246"/>
      <c r="N41" s="247"/>
      <c r="O41" s="96"/>
      <c r="P41" s="247"/>
      <c r="Q41" s="99"/>
      <c r="R41" s="246"/>
      <c r="S41" s="247"/>
      <c r="T41" s="246"/>
      <c r="U41" s="247"/>
      <c r="V41" s="100">
        <f t="shared" si="11"/>
        <v>2</v>
      </c>
      <c r="W41" s="8"/>
    </row>
    <row r="42" spans="1:23" ht="12.75" customHeight="1" x14ac:dyDescent="0.3">
      <c r="A42" s="375"/>
      <c r="B42" s="406"/>
      <c r="C42" s="94" t="s">
        <v>31</v>
      </c>
      <c r="D42" s="94">
        <v>22</v>
      </c>
      <c r="E42" s="95"/>
      <c r="F42" s="354">
        <v>2</v>
      </c>
      <c r="G42" s="355"/>
      <c r="H42" s="87">
        <f t="shared" si="10"/>
        <v>2</v>
      </c>
      <c r="I42" s="96"/>
      <c r="J42" s="96"/>
      <c r="K42" s="97"/>
      <c r="L42" s="96"/>
      <c r="M42" s="354"/>
      <c r="N42" s="355"/>
      <c r="O42" s="96">
        <f t="shared" si="12"/>
        <v>0</v>
      </c>
      <c r="P42" s="98"/>
      <c r="Q42" s="95"/>
      <c r="R42" s="354"/>
      <c r="S42" s="355"/>
      <c r="T42" s="354"/>
      <c r="U42" s="355"/>
      <c r="V42" s="100">
        <f t="shared" si="11"/>
        <v>2</v>
      </c>
      <c r="W42" s="8"/>
    </row>
    <row r="43" spans="1:23" ht="12.75" customHeight="1" x14ac:dyDescent="0.3">
      <c r="A43" s="375"/>
      <c r="B43" s="406"/>
      <c r="C43" s="94" t="s">
        <v>44</v>
      </c>
      <c r="D43" s="94">
        <v>22</v>
      </c>
      <c r="E43" s="258"/>
      <c r="F43" s="354">
        <v>2</v>
      </c>
      <c r="G43" s="355"/>
      <c r="H43" s="87">
        <f t="shared" si="10"/>
        <v>2</v>
      </c>
      <c r="I43" s="96"/>
      <c r="J43" s="96"/>
      <c r="K43" s="97"/>
      <c r="L43" s="87"/>
      <c r="M43" s="246"/>
      <c r="N43" s="247"/>
      <c r="O43" s="96"/>
      <c r="P43" s="247"/>
      <c r="Q43" s="258"/>
      <c r="R43" s="246"/>
      <c r="S43" s="247"/>
      <c r="T43" s="246"/>
      <c r="U43" s="247"/>
      <c r="V43" s="100">
        <f t="shared" si="11"/>
        <v>2</v>
      </c>
      <c r="W43" s="8"/>
    </row>
    <row r="44" spans="1:23" ht="12.75" customHeight="1" x14ac:dyDescent="0.3">
      <c r="A44" s="375"/>
      <c r="B44" s="406"/>
      <c r="C44" s="94" t="s">
        <v>70</v>
      </c>
      <c r="D44" s="94">
        <v>26</v>
      </c>
      <c r="E44" s="258"/>
      <c r="F44" s="354">
        <v>2</v>
      </c>
      <c r="G44" s="355"/>
      <c r="H44" s="87">
        <f t="shared" si="10"/>
        <v>2</v>
      </c>
      <c r="I44" s="96"/>
      <c r="J44" s="96"/>
      <c r="K44" s="97"/>
      <c r="L44" s="87"/>
      <c r="M44" s="246"/>
      <c r="N44" s="247"/>
      <c r="O44" s="96"/>
      <c r="P44" s="247"/>
      <c r="Q44" s="258"/>
      <c r="R44" s="246"/>
      <c r="S44" s="247"/>
      <c r="T44" s="246"/>
      <c r="U44" s="247"/>
      <c r="V44" s="100">
        <f t="shared" si="11"/>
        <v>2</v>
      </c>
      <c r="W44" s="8"/>
    </row>
    <row r="45" spans="1:23" ht="12.75" customHeight="1" x14ac:dyDescent="0.3">
      <c r="A45" s="375"/>
      <c r="B45" s="406"/>
      <c r="C45" s="94" t="s">
        <v>61</v>
      </c>
      <c r="D45" s="94">
        <v>22</v>
      </c>
      <c r="E45" s="95"/>
      <c r="F45" s="354">
        <v>2</v>
      </c>
      <c r="G45" s="355"/>
      <c r="H45" s="87">
        <f t="shared" si="10"/>
        <v>2</v>
      </c>
      <c r="I45" s="96"/>
      <c r="J45" s="96"/>
      <c r="K45" s="96"/>
      <c r="L45" s="87"/>
      <c r="M45" s="354"/>
      <c r="N45" s="355"/>
      <c r="O45" s="96">
        <f t="shared" si="12"/>
        <v>0</v>
      </c>
      <c r="P45" s="101"/>
      <c r="Q45" s="95"/>
      <c r="R45" s="354"/>
      <c r="S45" s="355"/>
      <c r="T45" s="354"/>
      <c r="U45" s="355"/>
      <c r="V45" s="100">
        <f t="shared" si="11"/>
        <v>2</v>
      </c>
      <c r="W45" s="8"/>
    </row>
    <row r="46" spans="1:23" ht="12.75" customHeight="1" x14ac:dyDescent="0.3">
      <c r="A46" s="375"/>
      <c r="B46" s="406"/>
      <c r="C46" s="94" t="s">
        <v>41</v>
      </c>
      <c r="D46" s="94">
        <v>21</v>
      </c>
      <c r="E46" s="258"/>
      <c r="F46" s="354">
        <v>2</v>
      </c>
      <c r="G46" s="355"/>
      <c r="H46" s="87">
        <f t="shared" si="10"/>
        <v>2</v>
      </c>
      <c r="I46" s="96"/>
      <c r="J46" s="96"/>
      <c r="K46" s="96"/>
      <c r="L46" s="87"/>
      <c r="M46" s="246"/>
      <c r="N46" s="247"/>
      <c r="O46" s="96"/>
      <c r="P46" s="239"/>
      <c r="Q46" s="258"/>
      <c r="R46" s="246"/>
      <c r="S46" s="247"/>
      <c r="T46" s="246"/>
      <c r="U46" s="247"/>
      <c r="V46" s="100">
        <f t="shared" si="11"/>
        <v>2</v>
      </c>
      <c r="W46" s="8"/>
    </row>
    <row r="47" spans="1:23" ht="12.75" customHeight="1" x14ac:dyDescent="0.3">
      <c r="A47" s="375"/>
      <c r="B47" s="406"/>
      <c r="C47" s="94" t="s">
        <v>62</v>
      </c>
      <c r="D47" s="94">
        <v>22</v>
      </c>
      <c r="E47" s="258"/>
      <c r="F47" s="354">
        <v>2</v>
      </c>
      <c r="G47" s="355"/>
      <c r="H47" s="87">
        <f t="shared" si="10"/>
        <v>2</v>
      </c>
      <c r="I47" s="96"/>
      <c r="J47" s="96"/>
      <c r="K47" s="96"/>
      <c r="L47" s="87"/>
      <c r="M47" s="246"/>
      <c r="N47" s="247"/>
      <c r="O47" s="96"/>
      <c r="P47" s="239"/>
      <c r="Q47" s="258"/>
      <c r="R47" s="246"/>
      <c r="S47" s="247"/>
      <c r="T47" s="246"/>
      <c r="U47" s="247"/>
      <c r="V47" s="100">
        <f t="shared" si="11"/>
        <v>2</v>
      </c>
      <c r="W47" s="8"/>
    </row>
    <row r="48" spans="1:23" ht="12.75" customHeight="1" x14ac:dyDescent="0.3">
      <c r="A48" s="375"/>
      <c r="B48" s="406"/>
      <c r="C48" s="94" t="s">
        <v>96</v>
      </c>
      <c r="D48" s="94">
        <v>15</v>
      </c>
      <c r="E48" s="95"/>
      <c r="F48" s="354">
        <v>2</v>
      </c>
      <c r="G48" s="355"/>
      <c r="H48" s="87">
        <f t="shared" si="10"/>
        <v>2</v>
      </c>
      <c r="I48" s="96"/>
      <c r="J48" s="96"/>
      <c r="K48" s="96"/>
      <c r="L48" s="87"/>
      <c r="M48" s="354"/>
      <c r="N48" s="355"/>
      <c r="O48" s="96">
        <f t="shared" si="12"/>
        <v>0</v>
      </c>
      <c r="P48" s="101"/>
      <c r="Q48" s="95"/>
      <c r="R48" s="354"/>
      <c r="S48" s="355"/>
      <c r="T48" s="354"/>
      <c r="U48" s="355"/>
      <c r="V48" s="100">
        <f t="shared" si="11"/>
        <v>2</v>
      </c>
      <c r="W48" s="8"/>
    </row>
    <row r="49" spans="1:23" ht="12.75" customHeight="1" x14ac:dyDescent="0.3">
      <c r="A49" s="375"/>
      <c r="B49" s="406"/>
      <c r="C49" s="102">
        <v>10</v>
      </c>
      <c r="D49" s="94">
        <v>11</v>
      </c>
      <c r="E49" s="95"/>
      <c r="F49" s="366">
        <v>2</v>
      </c>
      <c r="G49" s="366"/>
      <c r="H49" s="87">
        <f t="shared" si="10"/>
        <v>2</v>
      </c>
      <c r="I49" s="96"/>
      <c r="J49" s="96"/>
      <c r="K49" s="96"/>
      <c r="L49" s="87"/>
      <c r="M49" s="354"/>
      <c r="N49" s="355"/>
      <c r="O49" s="96">
        <f t="shared" si="12"/>
        <v>0</v>
      </c>
      <c r="P49" s="101"/>
      <c r="Q49" s="95"/>
      <c r="R49" s="354"/>
      <c r="S49" s="355"/>
      <c r="T49" s="354"/>
      <c r="U49" s="355"/>
      <c r="V49" s="100">
        <f t="shared" si="11"/>
        <v>2</v>
      </c>
      <c r="W49" s="8"/>
    </row>
    <row r="50" spans="1:23" ht="12.75" customHeight="1" thickBot="1" x14ac:dyDescent="0.35">
      <c r="A50" s="375"/>
      <c r="B50" s="406"/>
      <c r="C50" s="103">
        <v>11</v>
      </c>
      <c r="D50" s="104">
        <v>10</v>
      </c>
      <c r="E50" s="105" t="s">
        <v>167</v>
      </c>
      <c r="F50" s="364">
        <v>1</v>
      </c>
      <c r="G50" s="364"/>
      <c r="H50" s="87">
        <f t="shared" si="10"/>
        <v>1</v>
      </c>
      <c r="I50" s="106"/>
      <c r="J50" s="106"/>
      <c r="K50" s="106"/>
      <c r="L50" s="90"/>
      <c r="M50" s="362"/>
      <c r="N50" s="363"/>
      <c r="O50" s="106">
        <f t="shared" si="12"/>
        <v>0</v>
      </c>
      <c r="P50" s="107"/>
      <c r="Q50" s="105"/>
      <c r="R50" s="362"/>
      <c r="S50" s="363"/>
      <c r="T50" s="362"/>
      <c r="U50" s="363"/>
      <c r="V50" s="100">
        <f t="shared" si="11"/>
        <v>1</v>
      </c>
      <c r="W50" s="8"/>
    </row>
    <row r="51" spans="1:23" ht="12.75" customHeight="1" thickBot="1" x14ac:dyDescent="0.35">
      <c r="A51" s="376"/>
      <c r="B51" s="109"/>
      <c r="C51" s="270"/>
      <c r="D51" s="271">
        <f>SUM(D35:D50)</f>
        <v>330</v>
      </c>
      <c r="E51" s="272"/>
      <c r="F51" s="546">
        <f>SUM(F35:F50)</f>
        <v>26</v>
      </c>
      <c r="G51" s="546"/>
      <c r="H51" s="271">
        <f>SUM(H35:H50)</f>
        <v>26</v>
      </c>
      <c r="I51" s="273"/>
      <c r="J51" s="273"/>
      <c r="K51" s="273"/>
      <c r="L51" s="273">
        <f>SUM(L35:L50)</f>
        <v>23</v>
      </c>
      <c r="M51" s="365"/>
      <c r="N51" s="365"/>
      <c r="O51" s="273">
        <f>SUM(O35:O50)</f>
        <v>1</v>
      </c>
      <c r="P51" s="274"/>
      <c r="Q51" s="275"/>
      <c r="R51" s="420">
        <v>0</v>
      </c>
      <c r="S51" s="421"/>
      <c r="T51" s="420"/>
      <c r="U51" s="421"/>
      <c r="V51" s="276">
        <f>SUM(V35:V50)</f>
        <v>27</v>
      </c>
      <c r="W51" s="8"/>
    </row>
    <row r="52" spans="1:23" ht="30" customHeight="1" x14ac:dyDescent="0.3">
      <c r="A52" s="374">
        <v>5</v>
      </c>
      <c r="B52" s="405" t="s">
        <v>166</v>
      </c>
      <c r="C52" s="85" t="s">
        <v>69</v>
      </c>
      <c r="D52" s="85">
        <v>23</v>
      </c>
      <c r="E52" s="86" t="s">
        <v>35</v>
      </c>
      <c r="F52" s="358">
        <v>2</v>
      </c>
      <c r="G52" s="359"/>
      <c r="H52" s="87">
        <f t="shared" ref="H52:H65" si="13">SUM(F52,G52)</f>
        <v>2</v>
      </c>
      <c r="I52" s="88">
        <v>0.05</v>
      </c>
      <c r="J52" s="89">
        <v>0.1</v>
      </c>
      <c r="K52" s="87" t="s">
        <v>36</v>
      </c>
      <c r="L52" s="87">
        <v>17</v>
      </c>
      <c r="M52" s="483" t="s">
        <v>179</v>
      </c>
      <c r="N52" s="484"/>
      <c r="O52" s="87">
        <v>1</v>
      </c>
      <c r="P52" s="91"/>
      <c r="Q52" s="111"/>
      <c r="R52" s="358"/>
      <c r="S52" s="359"/>
      <c r="T52" s="358"/>
      <c r="U52" s="359"/>
      <c r="V52" s="93">
        <f t="shared" ref="V52:V63" si="14">H52+O52+R52</f>
        <v>3</v>
      </c>
      <c r="W52" s="7"/>
    </row>
    <row r="53" spans="1:23" ht="14.25" customHeight="1" x14ac:dyDescent="0.3">
      <c r="A53" s="375"/>
      <c r="B53" s="406"/>
      <c r="C53" s="85" t="s">
        <v>17</v>
      </c>
      <c r="D53" s="85">
        <v>25</v>
      </c>
      <c r="E53" s="86"/>
      <c r="F53" s="358">
        <v>2</v>
      </c>
      <c r="G53" s="359"/>
      <c r="H53" s="87">
        <f t="shared" si="13"/>
        <v>2</v>
      </c>
      <c r="I53" s="88"/>
      <c r="J53" s="89"/>
      <c r="K53" s="87"/>
      <c r="L53" s="87"/>
      <c r="M53" s="254"/>
      <c r="N53" s="255"/>
      <c r="O53" s="87"/>
      <c r="P53" s="91"/>
      <c r="Q53" s="111"/>
      <c r="R53" s="244"/>
      <c r="S53" s="245"/>
      <c r="T53" s="244"/>
      <c r="U53" s="245"/>
      <c r="V53" s="93">
        <f t="shared" si="14"/>
        <v>2</v>
      </c>
      <c r="W53" s="7"/>
    </row>
    <row r="54" spans="1:23" ht="14.25" customHeight="1" x14ac:dyDescent="0.3">
      <c r="A54" s="375"/>
      <c r="B54" s="406"/>
      <c r="C54" s="85" t="s">
        <v>31</v>
      </c>
      <c r="D54" s="85">
        <v>22</v>
      </c>
      <c r="E54" s="86"/>
      <c r="F54" s="358">
        <v>2</v>
      </c>
      <c r="G54" s="359"/>
      <c r="H54" s="87">
        <f t="shared" si="13"/>
        <v>2</v>
      </c>
      <c r="I54" s="88"/>
      <c r="J54" s="89"/>
      <c r="K54" s="87"/>
      <c r="L54" s="87"/>
      <c r="M54" s="254"/>
      <c r="N54" s="255"/>
      <c r="O54" s="87"/>
      <c r="P54" s="91"/>
      <c r="Q54" s="111"/>
      <c r="R54" s="244"/>
      <c r="S54" s="245"/>
      <c r="T54" s="244"/>
      <c r="U54" s="245"/>
      <c r="V54" s="93">
        <f t="shared" si="14"/>
        <v>2</v>
      </c>
      <c r="W54" s="7"/>
    </row>
    <row r="55" spans="1:23" ht="14.25" customHeight="1" x14ac:dyDescent="0.3">
      <c r="A55" s="375"/>
      <c r="B55" s="406"/>
      <c r="C55" s="94" t="s">
        <v>44</v>
      </c>
      <c r="D55" s="85">
        <v>22</v>
      </c>
      <c r="E55" s="86"/>
      <c r="F55" s="358">
        <v>2</v>
      </c>
      <c r="G55" s="359"/>
      <c r="H55" s="87">
        <f t="shared" si="13"/>
        <v>2</v>
      </c>
      <c r="I55" s="88"/>
      <c r="J55" s="89"/>
      <c r="K55" s="87"/>
      <c r="L55" s="87"/>
      <c r="M55" s="254"/>
      <c r="N55" s="255"/>
      <c r="O55" s="87"/>
      <c r="P55" s="91"/>
      <c r="Q55" s="111"/>
      <c r="R55" s="244"/>
      <c r="S55" s="245"/>
      <c r="T55" s="244"/>
      <c r="U55" s="245"/>
      <c r="V55" s="93">
        <f t="shared" si="14"/>
        <v>2</v>
      </c>
      <c r="W55" s="7"/>
    </row>
    <row r="56" spans="1:23" ht="14.25" customHeight="1" x14ac:dyDescent="0.3">
      <c r="A56" s="375"/>
      <c r="B56" s="406"/>
      <c r="C56" s="94" t="s">
        <v>70</v>
      </c>
      <c r="D56" s="85">
        <v>26</v>
      </c>
      <c r="E56" s="86"/>
      <c r="F56" s="358">
        <v>2</v>
      </c>
      <c r="G56" s="359"/>
      <c r="H56" s="87">
        <f t="shared" si="13"/>
        <v>2</v>
      </c>
      <c r="I56" s="88"/>
      <c r="J56" s="89"/>
      <c r="K56" s="87"/>
      <c r="L56" s="87"/>
      <c r="M56" s="254"/>
      <c r="N56" s="255"/>
      <c r="O56" s="87"/>
      <c r="P56" s="91"/>
      <c r="Q56" s="111"/>
      <c r="R56" s="244"/>
      <c r="S56" s="245"/>
      <c r="T56" s="244"/>
      <c r="U56" s="245"/>
      <c r="V56" s="93">
        <f t="shared" si="14"/>
        <v>2</v>
      </c>
      <c r="W56" s="7"/>
    </row>
    <row r="57" spans="1:23" ht="14.25" customHeight="1" x14ac:dyDescent="0.3">
      <c r="A57" s="375"/>
      <c r="B57" s="406"/>
      <c r="C57" s="94" t="s">
        <v>61</v>
      </c>
      <c r="D57" s="85">
        <v>22</v>
      </c>
      <c r="E57" s="86"/>
      <c r="F57" s="358">
        <v>2</v>
      </c>
      <c r="G57" s="359"/>
      <c r="H57" s="87">
        <f t="shared" si="13"/>
        <v>2</v>
      </c>
      <c r="I57" s="88"/>
      <c r="J57" s="89"/>
      <c r="K57" s="87"/>
      <c r="L57" s="87"/>
      <c r="M57" s="254"/>
      <c r="N57" s="255"/>
      <c r="O57" s="87"/>
      <c r="P57" s="91"/>
      <c r="Q57" s="111"/>
      <c r="R57" s="244"/>
      <c r="S57" s="245"/>
      <c r="T57" s="244"/>
      <c r="U57" s="245"/>
      <c r="V57" s="93">
        <f t="shared" si="14"/>
        <v>2</v>
      </c>
      <c r="W57" s="7"/>
    </row>
    <row r="58" spans="1:23" ht="12.75" customHeight="1" x14ac:dyDescent="0.3">
      <c r="A58" s="375"/>
      <c r="B58" s="406"/>
      <c r="C58" s="94" t="s">
        <v>41</v>
      </c>
      <c r="D58" s="94">
        <v>21</v>
      </c>
      <c r="E58" s="95"/>
      <c r="F58" s="354">
        <v>3</v>
      </c>
      <c r="G58" s="355"/>
      <c r="H58" s="87">
        <f t="shared" si="13"/>
        <v>3</v>
      </c>
      <c r="I58" s="96"/>
      <c r="J58" s="96"/>
      <c r="K58" s="96"/>
      <c r="L58" s="96"/>
      <c r="M58" s="354"/>
      <c r="N58" s="355"/>
      <c r="O58" s="96">
        <f t="shared" ref="O58:O63" si="15">SUM(M58,N58)</f>
        <v>0</v>
      </c>
      <c r="P58" s="101"/>
      <c r="Q58" s="99"/>
      <c r="R58" s="354"/>
      <c r="S58" s="355"/>
      <c r="T58" s="354"/>
      <c r="U58" s="355"/>
      <c r="V58" s="93">
        <f t="shared" si="14"/>
        <v>3</v>
      </c>
      <c r="W58" s="7"/>
    </row>
    <row r="59" spans="1:23" ht="12.75" customHeight="1" x14ac:dyDescent="0.3">
      <c r="A59" s="375"/>
      <c r="B59" s="406"/>
      <c r="C59" s="94" t="s">
        <v>62</v>
      </c>
      <c r="D59" s="94">
        <v>22</v>
      </c>
      <c r="E59" s="95"/>
      <c r="F59" s="354">
        <v>3</v>
      </c>
      <c r="G59" s="355"/>
      <c r="H59" s="87">
        <f t="shared" si="13"/>
        <v>3</v>
      </c>
      <c r="I59" s="96"/>
      <c r="J59" s="96"/>
      <c r="K59" s="96"/>
      <c r="L59" s="96"/>
      <c r="M59" s="354"/>
      <c r="N59" s="355"/>
      <c r="O59" s="96">
        <f t="shared" si="15"/>
        <v>0</v>
      </c>
      <c r="P59" s="101"/>
      <c r="Q59" s="99"/>
      <c r="R59" s="354"/>
      <c r="S59" s="355"/>
      <c r="T59" s="354"/>
      <c r="U59" s="355"/>
      <c r="V59" s="93">
        <f t="shared" si="14"/>
        <v>3</v>
      </c>
      <c r="W59" s="7"/>
    </row>
    <row r="60" spans="1:23" ht="12.75" customHeight="1" x14ac:dyDescent="0.3">
      <c r="A60" s="375"/>
      <c r="B60" s="406"/>
      <c r="C60" s="94" t="s">
        <v>96</v>
      </c>
      <c r="D60" s="94">
        <v>15</v>
      </c>
      <c r="E60" s="258"/>
      <c r="F60" s="354">
        <v>3</v>
      </c>
      <c r="G60" s="355"/>
      <c r="H60" s="87">
        <f t="shared" si="13"/>
        <v>3</v>
      </c>
      <c r="I60" s="96"/>
      <c r="J60" s="96"/>
      <c r="K60" s="96"/>
      <c r="L60" s="96"/>
      <c r="M60" s="246"/>
      <c r="N60" s="247"/>
      <c r="O60" s="96"/>
      <c r="P60" s="239"/>
      <c r="Q60" s="99"/>
      <c r="R60" s="246"/>
      <c r="S60" s="247"/>
      <c r="T60" s="246"/>
      <c r="U60" s="247"/>
      <c r="V60" s="93">
        <f t="shared" si="14"/>
        <v>3</v>
      </c>
      <c r="W60" s="7"/>
    </row>
    <row r="61" spans="1:23" ht="12.75" customHeight="1" x14ac:dyDescent="0.3">
      <c r="A61" s="375"/>
      <c r="B61" s="406"/>
      <c r="C61" s="102">
        <v>10</v>
      </c>
      <c r="D61" s="94">
        <v>11</v>
      </c>
      <c r="E61" s="95"/>
      <c r="F61" s="354">
        <v>2</v>
      </c>
      <c r="G61" s="355"/>
      <c r="H61" s="87">
        <f t="shared" si="13"/>
        <v>2</v>
      </c>
      <c r="I61" s="96"/>
      <c r="J61" s="96"/>
      <c r="K61" s="96"/>
      <c r="L61" s="96"/>
      <c r="M61" s="354"/>
      <c r="N61" s="355"/>
      <c r="O61" s="96">
        <f>SUM(M61,N61)</f>
        <v>0</v>
      </c>
      <c r="P61" s="101"/>
      <c r="Q61" s="99"/>
      <c r="R61" s="354"/>
      <c r="S61" s="355"/>
      <c r="T61" s="354"/>
      <c r="U61" s="355"/>
      <c r="V61" s="93">
        <f t="shared" si="14"/>
        <v>2</v>
      </c>
      <c r="W61" s="7"/>
    </row>
    <row r="62" spans="1:23" ht="12.75" customHeight="1" x14ac:dyDescent="0.3">
      <c r="A62" s="375"/>
      <c r="B62" s="406"/>
      <c r="C62" s="112">
        <v>11</v>
      </c>
      <c r="D62" s="113">
        <v>10</v>
      </c>
      <c r="E62" s="105"/>
      <c r="F62" s="362">
        <v>2</v>
      </c>
      <c r="G62" s="363"/>
      <c r="H62" s="87">
        <f t="shared" si="13"/>
        <v>2</v>
      </c>
      <c r="I62" s="96"/>
      <c r="J62" s="96"/>
      <c r="K62" s="96"/>
      <c r="L62" s="96"/>
      <c r="M62" s="354"/>
      <c r="N62" s="355"/>
      <c r="O62" s="96">
        <f t="shared" si="15"/>
        <v>0</v>
      </c>
      <c r="P62" s="101"/>
      <c r="Q62" s="94"/>
      <c r="R62" s="354"/>
      <c r="S62" s="355"/>
      <c r="T62" s="354"/>
      <c r="U62" s="355"/>
      <c r="V62" s="93">
        <f t="shared" si="14"/>
        <v>2</v>
      </c>
      <c r="W62" s="7"/>
    </row>
    <row r="63" spans="1:23" ht="12.75" customHeight="1" x14ac:dyDescent="0.3">
      <c r="A63" s="375"/>
      <c r="B63" s="406"/>
      <c r="C63" s="102" t="s">
        <v>36</v>
      </c>
      <c r="D63" s="94">
        <v>17</v>
      </c>
      <c r="E63" s="95" t="s">
        <v>22</v>
      </c>
      <c r="F63" s="366">
        <v>5</v>
      </c>
      <c r="G63" s="366"/>
      <c r="H63" s="87">
        <f t="shared" si="13"/>
        <v>5</v>
      </c>
      <c r="I63" s="114">
        <v>0.1</v>
      </c>
      <c r="J63" s="106"/>
      <c r="K63" s="106"/>
      <c r="L63" s="106"/>
      <c r="M63" s="115"/>
      <c r="N63" s="116"/>
      <c r="O63" s="96">
        <f t="shared" si="15"/>
        <v>0</v>
      </c>
      <c r="P63" s="107"/>
      <c r="Q63" s="104"/>
      <c r="R63" s="354"/>
      <c r="S63" s="355"/>
      <c r="T63" s="354"/>
      <c r="U63" s="355"/>
      <c r="V63" s="93">
        <f t="shared" si="14"/>
        <v>5</v>
      </c>
      <c r="W63" s="7"/>
    </row>
    <row r="64" spans="1:23" ht="12.75" customHeight="1" x14ac:dyDescent="0.3">
      <c r="A64" s="375"/>
      <c r="B64" s="406"/>
      <c r="C64" s="117"/>
      <c r="D64" s="118"/>
      <c r="E64" s="95"/>
      <c r="F64" s="354"/>
      <c r="G64" s="355"/>
      <c r="H64" s="87">
        <f t="shared" si="13"/>
        <v>0</v>
      </c>
      <c r="I64" s="114"/>
      <c r="J64" s="106"/>
      <c r="K64" s="106"/>
      <c r="L64" s="106"/>
      <c r="M64" s="115"/>
      <c r="N64" s="116"/>
      <c r="O64" s="106">
        <v>0</v>
      </c>
      <c r="P64" s="238" t="s">
        <v>96</v>
      </c>
      <c r="Q64" s="119" t="s">
        <v>32</v>
      </c>
      <c r="R64" s="354">
        <v>1</v>
      </c>
      <c r="S64" s="355"/>
      <c r="T64" s="434" t="s">
        <v>111</v>
      </c>
      <c r="U64" s="435"/>
      <c r="V64" s="108">
        <v>1</v>
      </c>
      <c r="W64" s="7"/>
    </row>
    <row r="65" spans="1:36" ht="17.25" customHeight="1" thickBot="1" x14ac:dyDescent="0.35">
      <c r="A65" s="375"/>
      <c r="B65" s="406"/>
      <c r="C65" s="103"/>
      <c r="D65" s="104"/>
      <c r="E65" s="105"/>
      <c r="F65" s="362"/>
      <c r="G65" s="363"/>
      <c r="H65" s="87">
        <f t="shared" si="13"/>
        <v>0</v>
      </c>
      <c r="I65" s="114"/>
      <c r="J65" s="106"/>
      <c r="K65" s="106"/>
      <c r="L65" s="106"/>
      <c r="M65" s="115"/>
      <c r="N65" s="116"/>
      <c r="O65" s="106">
        <v>0</v>
      </c>
      <c r="P65" s="107"/>
      <c r="Q65" s="119" t="s">
        <v>33</v>
      </c>
      <c r="R65" s="362">
        <v>1</v>
      </c>
      <c r="S65" s="363"/>
      <c r="T65" s="454"/>
      <c r="U65" s="455"/>
      <c r="V65" s="108">
        <v>1</v>
      </c>
      <c r="W65" s="7"/>
    </row>
    <row r="66" spans="1:36" ht="12.75" customHeight="1" thickBot="1" x14ac:dyDescent="0.35">
      <c r="A66" s="71"/>
      <c r="B66" s="407"/>
      <c r="C66" s="277"/>
      <c r="D66" s="278">
        <f>SUM(D52:D65)</f>
        <v>236</v>
      </c>
      <c r="E66" s="275"/>
      <c r="F66" s="420">
        <f>SUM(F52:F63)</f>
        <v>30</v>
      </c>
      <c r="G66" s="421"/>
      <c r="H66" s="273">
        <f>SUM(H52:H63)</f>
        <v>30</v>
      </c>
      <c r="I66" s="273"/>
      <c r="J66" s="273"/>
      <c r="K66" s="273"/>
      <c r="L66" s="273">
        <f>SUM(L52:L65)</f>
        <v>17</v>
      </c>
      <c r="M66" s="420"/>
      <c r="N66" s="421"/>
      <c r="O66" s="273">
        <f>SUM(O52:O62)</f>
        <v>1</v>
      </c>
      <c r="P66" s="274"/>
      <c r="Q66" s="275"/>
      <c r="R66" s="420">
        <f>SUM(R64:R65)</f>
        <v>2</v>
      </c>
      <c r="S66" s="421"/>
      <c r="T66" s="420"/>
      <c r="U66" s="421"/>
      <c r="V66" s="288">
        <f>SUM(V52:V65)</f>
        <v>33</v>
      </c>
      <c r="W66" s="7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03.5" customHeight="1" x14ac:dyDescent="0.3">
      <c r="A67" s="374">
        <v>6</v>
      </c>
      <c r="B67" s="405" t="s">
        <v>117</v>
      </c>
      <c r="C67" s="85" t="s">
        <v>94</v>
      </c>
      <c r="D67" s="85">
        <v>22</v>
      </c>
      <c r="E67" s="86" t="s">
        <v>37</v>
      </c>
      <c r="F67" s="354">
        <v>1</v>
      </c>
      <c r="G67" s="355"/>
      <c r="H67" s="87">
        <f t="shared" ref="H67:H76" si="16">SUM(F67,G67)</f>
        <v>1</v>
      </c>
      <c r="I67" s="88">
        <v>0.05</v>
      </c>
      <c r="J67" s="87"/>
      <c r="K67" s="87" t="s">
        <v>94</v>
      </c>
      <c r="L67" s="87">
        <v>22</v>
      </c>
      <c r="M67" s="438" t="s">
        <v>177</v>
      </c>
      <c r="N67" s="439"/>
      <c r="O67" s="121">
        <v>1</v>
      </c>
      <c r="P67" s="91"/>
      <c r="Q67" s="87"/>
      <c r="R67" s="354"/>
      <c r="S67" s="355"/>
      <c r="T67" s="354"/>
      <c r="U67" s="355"/>
      <c r="V67" s="100">
        <f t="shared" ref="V67:V76" si="17">H67+O67+R67</f>
        <v>2</v>
      </c>
      <c r="W67" s="6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.75" customHeight="1" x14ac:dyDescent="0.3">
      <c r="A68" s="375"/>
      <c r="B68" s="406"/>
      <c r="C68" s="85" t="s">
        <v>165</v>
      </c>
      <c r="D68" s="85">
        <v>22</v>
      </c>
      <c r="E68" s="86"/>
      <c r="F68" s="354">
        <v>1</v>
      </c>
      <c r="G68" s="355"/>
      <c r="H68" s="87">
        <f t="shared" si="16"/>
        <v>1</v>
      </c>
      <c r="I68" s="88"/>
      <c r="J68" s="87"/>
      <c r="K68" s="87" t="s">
        <v>165</v>
      </c>
      <c r="L68" s="87">
        <v>22</v>
      </c>
      <c r="M68" s="254"/>
      <c r="N68" s="255"/>
      <c r="O68" s="87">
        <v>1</v>
      </c>
      <c r="P68" s="91"/>
      <c r="Q68" s="87"/>
      <c r="R68" s="246"/>
      <c r="S68" s="247"/>
      <c r="T68" s="246"/>
      <c r="U68" s="247"/>
      <c r="V68" s="100">
        <f t="shared" si="17"/>
        <v>2</v>
      </c>
      <c r="W68" s="6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5" customHeight="1" x14ac:dyDescent="0.3">
      <c r="A69" s="375"/>
      <c r="B69" s="406"/>
      <c r="C69" s="85" t="s">
        <v>36</v>
      </c>
      <c r="D69" s="85">
        <v>17</v>
      </c>
      <c r="E69" s="86"/>
      <c r="F69" s="354">
        <v>1</v>
      </c>
      <c r="G69" s="355"/>
      <c r="H69" s="87">
        <f t="shared" si="16"/>
        <v>1</v>
      </c>
      <c r="I69" s="88"/>
      <c r="J69" s="87"/>
      <c r="K69" s="87" t="s">
        <v>36</v>
      </c>
      <c r="L69" s="87">
        <v>17</v>
      </c>
      <c r="M69" s="254"/>
      <c r="N69" s="255"/>
      <c r="O69" s="87">
        <v>1</v>
      </c>
      <c r="P69" s="91"/>
      <c r="Q69" s="87"/>
      <c r="R69" s="246"/>
      <c r="S69" s="247"/>
      <c r="T69" s="246"/>
      <c r="U69" s="247"/>
      <c r="V69" s="100">
        <f t="shared" si="17"/>
        <v>2</v>
      </c>
      <c r="W69" s="6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5" customHeight="1" x14ac:dyDescent="0.3">
      <c r="A70" s="375"/>
      <c r="B70" s="406"/>
      <c r="C70" s="94" t="s">
        <v>41</v>
      </c>
      <c r="D70" s="85">
        <v>21</v>
      </c>
      <c r="E70" s="258" t="s">
        <v>38</v>
      </c>
      <c r="F70" s="354">
        <v>4</v>
      </c>
      <c r="G70" s="355"/>
      <c r="H70" s="87">
        <f t="shared" si="16"/>
        <v>4</v>
      </c>
      <c r="I70" s="88"/>
      <c r="J70" s="87"/>
      <c r="K70" s="87"/>
      <c r="L70" s="87"/>
      <c r="M70" s="254"/>
      <c r="N70" s="255"/>
      <c r="O70" s="87"/>
      <c r="P70" s="91"/>
      <c r="Q70" s="87"/>
      <c r="R70" s="246"/>
      <c r="S70" s="247"/>
      <c r="T70" s="246"/>
      <c r="U70" s="247"/>
      <c r="V70" s="100">
        <f t="shared" si="17"/>
        <v>4</v>
      </c>
      <c r="W70" s="6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5" customHeight="1" x14ac:dyDescent="0.3">
      <c r="A71" s="375"/>
      <c r="B71" s="406"/>
      <c r="C71" s="94" t="s">
        <v>62</v>
      </c>
      <c r="D71" s="85">
        <v>22</v>
      </c>
      <c r="E71" s="258" t="s">
        <v>38</v>
      </c>
      <c r="F71" s="354">
        <v>4</v>
      </c>
      <c r="G71" s="355"/>
      <c r="H71" s="87">
        <f t="shared" si="16"/>
        <v>4</v>
      </c>
      <c r="I71" s="88"/>
      <c r="J71" s="87"/>
      <c r="K71" s="87"/>
      <c r="L71" s="87"/>
      <c r="M71" s="254"/>
      <c r="N71" s="255"/>
      <c r="O71" s="87"/>
      <c r="P71" s="91"/>
      <c r="Q71" s="87"/>
      <c r="R71" s="246"/>
      <c r="S71" s="247"/>
      <c r="T71" s="246"/>
      <c r="U71" s="247"/>
      <c r="V71" s="100">
        <f t="shared" si="17"/>
        <v>4</v>
      </c>
      <c r="W71" s="6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75" customHeight="1" x14ac:dyDescent="0.3">
      <c r="A72" s="375"/>
      <c r="B72" s="406"/>
      <c r="C72" s="94" t="s">
        <v>96</v>
      </c>
      <c r="D72" s="94">
        <v>15</v>
      </c>
      <c r="E72" s="95" t="s">
        <v>38</v>
      </c>
      <c r="F72" s="354">
        <v>4</v>
      </c>
      <c r="G72" s="355"/>
      <c r="H72" s="87">
        <f t="shared" si="16"/>
        <v>4</v>
      </c>
      <c r="I72" s="96"/>
      <c r="J72" s="96"/>
      <c r="K72" s="96"/>
      <c r="L72" s="96"/>
      <c r="M72" s="354"/>
      <c r="N72" s="355"/>
      <c r="O72" s="96">
        <f t="shared" ref="O72:O74" si="18">SUM(M72,N72)</f>
        <v>0</v>
      </c>
      <c r="P72" s="101"/>
      <c r="Q72" s="96"/>
      <c r="R72" s="354"/>
      <c r="S72" s="355"/>
      <c r="T72" s="354"/>
      <c r="U72" s="355"/>
      <c r="V72" s="100">
        <f t="shared" si="17"/>
        <v>4</v>
      </c>
      <c r="W72" s="6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75" customHeight="1" x14ac:dyDescent="0.3">
      <c r="A73" s="375"/>
      <c r="B73" s="406"/>
      <c r="C73" s="102">
        <v>11</v>
      </c>
      <c r="D73" s="94">
        <v>10</v>
      </c>
      <c r="E73" s="95" t="s">
        <v>38</v>
      </c>
      <c r="F73" s="354">
        <v>4</v>
      </c>
      <c r="G73" s="355"/>
      <c r="H73" s="87">
        <f t="shared" si="16"/>
        <v>4</v>
      </c>
      <c r="I73" s="96"/>
      <c r="J73" s="96"/>
      <c r="K73" s="96"/>
      <c r="L73" s="96"/>
      <c r="M73" s="354"/>
      <c r="N73" s="355"/>
      <c r="O73" s="96">
        <f t="shared" si="18"/>
        <v>0</v>
      </c>
      <c r="P73" s="101"/>
      <c r="Q73" s="96"/>
      <c r="R73" s="354"/>
      <c r="S73" s="355"/>
      <c r="T73" s="354"/>
      <c r="U73" s="355"/>
      <c r="V73" s="100">
        <f t="shared" si="17"/>
        <v>4</v>
      </c>
      <c r="W73" s="6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25.5" customHeight="1" x14ac:dyDescent="0.3">
      <c r="A74" s="375"/>
      <c r="B74" s="406"/>
      <c r="C74" s="102">
        <v>11</v>
      </c>
      <c r="D74" s="94">
        <v>10</v>
      </c>
      <c r="E74" s="95" t="s">
        <v>39</v>
      </c>
      <c r="F74" s="354">
        <v>1</v>
      </c>
      <c r="G74" s="355"/>
      <c r="H74" s="87">
        <f t="shared" si="16"/>
        <v>1</v>
      </c>
      <c r="I74" s="96"/>
      <c r="J74" s="96"/>
      <c r="K74" s="96"/>
      <c r="L74" s="96"/>
      <c r="M74" s="354"/>
      <c r="N74" s="355"/>
      <c r="O74" s="96">
        <f t="shared" si="18"/>
        <v>0</v>
      </c>
      <c r="P74" s="101"/>
      <c r="Q74" s="96"/>
      <c r="R74" s="354"/>
      <c r="S74" s="355"/>
      <c r="T74" s="354"/>
      <c r="U74" s="355"/>
      <c r="V74" s="100">
        <f t="shared" si="17"/>
        <v>1</v>
      </c>
      <c r="W74" s="6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25.5" customHeight="1" x14ac:dyDescent="0.3">
      <c r="A75" s="375"/>
      <c r="B75" s="406"/>
      <c r="C75" s="122"/>
      <c r="D75" s="122"/>
      <c r="E75" s="105"/>
      <c r="F75" s="354"/>
      <c r="G75" s="355"/>
      <c r="H75" s="87">
        <f t="shared" si="16"/>
        <v>0</v>
      </c>
      <c r="I75" s="106"/>
      <c r="J75" s="106"/>
      <c r="K75" s="106"/>
      <c r="L75" s="106"/>
      <c r="M75" s="354"/>
      <c r="N75" s="355"/>
      <c r="O75" s="106">
        <v>0</v>
      </c>
      <c r="P75" s="238" t="s">
        <v>96</v>
      </c>
      <c r="Q75" s="119" t="s">
        <v>115</v>
      </c>
      <c r="R75" s="354">
        <v>1</v>
      </c>
      <c r="S75" s="355"/>
      <c r="T75" s="354"/>
      <c r="U75" s="355"/>
      <c r="V75" s="100">
        <f t="shared" si="17"/>
        <v>1</v>
      </c>
      <c r="W75" s="6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25.5" customHeight="1" thickBot="1" x14ac:dyDescent="0.35">
      <c r="A76" s="375"/>
      <c r="B76" s="406"/>
      <c r="C76" s="104"/>
      <c r="D76" s="104"/>
      <c r="E76" s="105"/>
      <c r="F76" s="362"/>
      <c r="G76" s="363"/>
      <c r="H76" s="87">
        <f t="shared" si="16"/>
        <v>0</v>
      </c>
      <c r="I76" s="106"/>
      <c r="J76" s="106"/>
      <c r="K76" s="106"/>
      <c r="L76" s="106"/>
      <c r="M76" s="362"/>
      <c r="N76" s="363"/>
      <c r="O76" s="106">
        <v>0</v>
      </c>
      <c r="P76" s="107"/>
      <c r="Q76" s="119" t="s">
        <v>116</v>
      </c>
      <c r="R76" s="362">
        <v>1</v>
      </c>
      <c r="S76" s="363"/>
      <c r="T76" s="362"/>
      <c r="U76" s="363"/>
      <c r="V76" s="100">
        <f t="shared" si="17"/>
        <v>1</v>
      </c>
      <c r="W76" s="6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75" customHeight="1" thickBot="1" x14ac:dyDescent="0.35">
      <c r="A77" s="376"/>
      <c r="B77" s="123"/>
      <c r="C77" s="277"/>
      <c r="D77" s="278">
        <f>SUM(D67:D76)</f>
        <v>139</v>
      </c>
      <c r="E77" s="275"/>
      <c r="F77" s="420">
        <f>SUM(F67:F74)</f>
        <v>20</v>
      </c>
      <c r="G77" s="421"/>
      <c r="H77" s="273">
        <f>SUM(H67:H74)</f>
        <v>20</v>
      </c>
      <c r="I77" s="273"/>
      <c r="J77" s="273"/>
      <c r="K77" s="273"/>
      <c r="L77" s="273">
        <f>SUM(L67:L76)</f>
        <v>61</v>
      </c>
      <c r="M77" s="420"/>
      <c r="N77" s="421"/>
      <c r="O77" s="273">
        <f>SUM(O67:O74)</f>
        <v>3</v>
      </c>
      <c r="P77" s="274"/>
      <c r="Q77" s="274"/>
      <c r="R77" s="420">
        <f>SUM(R75:R76)</f>
        <v>2</v>
      </c>
      <c r="S77" s="421"/>
      <c r="T77" s="420"/>
      <c r="U77" s="421"/>
      <c r="V77" s="276">
        <f>SUM(V67:V76)</f>
        <v>25</v>
      </c>
      <c r="W77" s="6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09.5" customHeight="1" x14ac:dyDescent="0.3">
      <c r="A78" s="374">
        <v>7</v>
      </c>
      <c r="B78" s="405" t="s">
        <v>123</v>
      </c>
      <c r="C78" s="85" t="s">
        <v>94</v>
      </c>
      <c r="D78" s="85">
        <v>22</v>
      </c>
      <c r="E78" s="86" t="s">
        <v>40</v>
      </c>
      <c r="F78" s="358">
        <v>2</v>
      </c>
      <c r="G78" s="359"/>
      <c r="H78" s="93">
        <f>SUM(F78,G78)</f>
        <v>2</v>
      </c>
      <c r="I78" s="93"/>
      <c r="J78" s="93"/>
      <c r="K78" s="93" t="s">
        <v>44</v>
      </c>
      <c r="L78" s="93">
        <v>22</v>
      </c>
      <c r="M78" s="438" t="s">
        <v>178</v>
      </c>
      <c r="N78" s="439"/>
      <c r="O78" s="87">
        <v>1</v>
      </c>
      <c r="P78" s="91"/>
      <c r="Q78" s="124"/>
      <c r="R78" s="358"/>
      <c r="S78" s="359"/>
      <c r="T78" s="358"/>
      <c r="U78" s="359"/>
      <c r="V78" s="93">
        <f t="shared" ref="V78:V91" si="19">H78+O78+R78</f>
        <v>3</v>
      </c>
      <c r="W78" s="6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75" customHeight="1" x14ac:dyDescent="0.3">
      <c r="A79" s="375"/>
      <c r="B79" s="406"/>
      <c r="C79" s="85" t="s">
        <v>165</v>
      </c>
      <c r="D79" s="85">
        <v>22</v>
      </c>
      <c r="E79" s="86"/>
      <c r="F79" s="354">
        <v>2</v>
      </c>
      <c r="G79" s="355"/>
      <c r="H79" s="93">
        <f t="shared" ref="H79:H91" si="20">SUM(F79,G79)</f>
        <v>2</v>
      </c>
      <c r="I79" s="93"/>
      <c r="J79" s="93"/>
      <c r="K79" s="93" t="s">
        <v>70</v>
      </c>
      <c r="L79" s="93">
        <v>26</v>
      </c>
      <c r="M79" s="244"/>
      <c r="N79" s="245"/>
      <c r="O79" s="87">
        <v>1</v>
      </c>
      <c r="P79" s="91"/>
      <c r="Q79" s="124"/>
      <c r="R79" s="244"/>
      <c r="S79" s="245"/>
      <c r="T79" s="244"/>
      <c r="U79" s="245"/>
      <c r="V79" s="93">
        <f t="shared" si="19"/>
        <v>3</v>
      </c>
      <c r="W79" s="6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 customHeight="1" x14ac:dyDescent="0.3">
      <c r="A80" s="375"/>
      <c r="B80" s="406"/>
      <c r="C80" s="85" t="s">
        <v>36</v>
      </c>
      <c r="D80" s="85">
        <v>17</v>
      </c>
      <c r="E80" s="86"/>
      <c r="F80" s="354">
        <v>2</v>
      </c>
      <c r="G80" s="355"/>
      <c r="H80" s="93">
        <f t="shared" si="20"/>
        <v>2</v>
      </c>
      <c r="I80" s="93"/>
      <c r="J80" s="93"/>
      <c r="K80" s="93" t="s">
        <v>61</v>
      </c>
      <c r="L80" s="93">
        <v>23</v>
      </c>
      <c r="M80" s="244"/>
      <c r="N80" s="245"/>
      <c r="O80" s="87">
        <v>1</v>
      </c>
      <c r="P80" s="91"/>
      <c r="Q80" s="124"/>
      <c r="R80" s="244"/>
      <c r="S80" s="245"/>
      <c r="T80" s="244"/>
      <c r="U80" s="245"/>
      <c r="V80" s="93">
        <f t="shared" si="19"/>
        <v>3</v>
      </c>
      <c r="W80" s="6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 customHeight="1" x14ac:dyDescent="0.3">
      <c r="A81" s="375"/>
      <c r="B81" s="406"/>
      <c r="C81" s="94" t="s">
        <v>64</v>
      </c>
      <c r="D81" s="85">
        <v>25</v>
      </c>
      <c r="E81" s="86"/>
      <c r="F81" s="354">
        <v>2</v>
      </c>
      <c r="G81" s="355"/>
      <c r="H81" s="93">
        <f t="shared" si="20"/>
        <v>2</v>
      </c>
      <c r="I81" s="93"/>
      <c r="J81" s="93"/>
      <c r="K81" s="93"/>
      <c r="L81" s="93"/>
      <c r="M81" s="244"/>
      <c r="N81" s="245"/>
      <c r="O81" s="87"/>
      <c r="P81" s="91"/>
      <c r="Q81" s="124"/>
      <c r="R81" s="244"/>
      <c r="S81" s="245"/>
      <c r="T81" s="244"/>
      <c r="U81" s="245"/>
      <c r="V81" s="93">
        <f t="shared" si="19"/>
        <v>2</v>
      </c>
      <c r="W81" s="6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75" customHeight="1" x14ac:dyDescent="0.3">
      <c r="A82" s="375"/>
      <c r="B82" s="406"/>
      <c r="C82" s="94" t="s">
        <v>54</v>
      </c>
      <c r="D82" s="94">
        <v>25</v>
      </c>
      <c r="E82" s="95"/>
      <c r="F82" s="354">
        <v>2</v>
      </c>
      <c r="G82" s="355"/>
      <c r="H82" s="93">
        <f t="shared" si="20"/>
        <v>2</v>
      </c>
      <c r="I82" s="93"/>
      <c r="J82" s="93"/>
      <c r="K82" s="93"/>
      <c r="L82" s="93"/>
      <c r="M82" s="354"/>
      <c r="N82" s="355"/>
      <c r="O82" s="96">
        <f t="shared" ref="O82:O91" si="21">SUM(M82,N82)</f>
        <v>0</v>
      </c>
      <c r="P82" s="91"/>
      <c r="Q82" s="124"/>
      <c r="R82" s="354"/>
      <c r="S82" s="355"/>
      <c r="T82" s="354"/>
      <c r="U82" s="355"/>
      <c r="V82" s="93">
        <f t="shared" si="19"/>
        <v>2</v>
      </c>
      <c r="W82" s="6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75" customHeight="1" x14ac:dyDescent="0.3">
      <c r="A83" s="375"/>
      <c r="B83" s="406"/>
      <c r="C83" s="94" t="s">
        <v>69</v>
      </c>
      <c r="D83" s="94">
        <v>23</v>
      </c>
      <c r="E83" s="258"/>
      <c r="F83" s="354">
        <v>2</v>
      </c>
      <c r="G83" s="355"/>
      <c r="H83" s="93">
        <f t="shared" si="20"/>
        <v>2</v>
      </c>
      <c r="I83" s="93"/>
      <c r="J83" s="93"/>
      <c r="K83" s="93"/>
      <c r="L83" s="93"/>
      <c r="M83" s="246"/>
      <c r="N83" s="247"/>
      <c r="O83" s="96"/>
      <c r="P83" s="91"/>
      <c r="Q83" s="124"/>
      <c r="R83" s="246"/>
      <c r="S83" s="247"/>
      <c r="T83" s="246"/>
      <c r="U83" s="247"/>
      <c r="V83" s="93">
        <f t="shared" si="19"/>
        <v>2</v>
      </c>
      <c r="W83" s="6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75" customHeight="1" x14ac:dyDescent="0.3">
      <c r="A84" s="375"/>
      <c r="B84" s="406"/>
      <c r="C84" s="94" t="s">
        <v>17</v>
      </c>
      <c r="D84" s="94">
        <v>25</v>
      </c>
      <c r="E84" s="258"/>
      <c r="F84" s="354">
        <v>2</v>
      </c>
      <c r="G84" s="355"/>
      <c r="H84" s="93">
        <f t="shared" si="20"/>
        <v>2</v>
      </c>
      <c r="I84" s="93"/>
      <c r="J84" s="93"/>
      <c r="K84" s="93"/>
      <c r="L84" s="93"/>
      <c r="M84" s="246"/>
      <c r="N84" s="247"/>
      <c r="O84" s="96"/>
      <c r="P84" s="91"/>
      <c r="Q84" s="124"/>
      <c r="R84" s="246"/>
      <c r="S84" s="247"/>
      <c r="T84" s="246"/>
      <c r="U84" s="247"/>
      <c r="V84" s="93">
        <f t="shared" si="19"/>
        <v>2</v>
      </c>
      <c r="W84" s="6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75" customHeight="1" x14ac:dyDescent="0.3">
      <c r="A85" s="375"/>
      <c r="B85" s="406"/>
      <c r="C85" s="94" t="s">
        <v>31</v>
      </c>
      <c r="D85" s="94">
        <v>22</v>
      </c>
      <c r="E85" s="95"/>
      <c r="F85" s="354">
        <v>2</v>
      </c>
      <c r="G85" s="355"/>
      <c r="H85" s="93">
        <f t="shared" si="20"/>
        <v>2</v>
      </c>
      <c r="I85" s="93"/>
      <c r="J85" s="93"/>
      <c r="K85" s="93"/>
      <c r="L85" s="93"/>
      <c r="M85" s="354"/>
      <c r="N85" s="355"/>
      <c r="O85" s="96">
        <f t="shared" si="21"/>
        <v>0</v>
      </c>
      <c r="P85" s="91"/>
      <c r="Q85" s="124"/>
      <c r="R85" s="354"/>
      <c r="S85" s="355"/>
      <c r="T85" s="354"/>
      <c r="U85" s="355"/>
      <c r="V85" s="93">
        <f t="shared" si="19"/>
        <v>2</v>
      </c>
      <c r="W85" s="6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75" customHeight="1" x14ac:dyDescent="0.3">
      <c r="A86" s="375"/>
      <c r="B86" s="406"/>
      <c r="C86" s="94" t="s">
        <v>44</v>
      </c>
      <c r="D86" s="94">
        <v>22</v>
      </c>
      <c r="E86" s="258"/>
      <c r="F86" s="354">
        <v>2</v>
      </c>
      <c r="G86" s="355"/>
      <c r="H86" s="93">
        <f t="shared" si="20"/>
        <v>2</v>
      </c>
      <c r="I86" s="93"/>
      <c r="J86" s="93"/>
      <c r="K86" s="93"/>
      <c r="L86" s="93"/>
      <c r="M86" s="246"/>
      <c r="N86" s="247"/>
      <c r="O86" s="96"/>
      <c r="P86" s="91"/>
      <c r="Q86" s="124"/>
      <c r="R86" s="246"/>
      <c r="S86" s="247"/>
      <c r="T86" s="246"/>
      <c r="U86" s="247"/>
      <c r="V86" s="93">
        <f t="shared" si="19"/>
        <v>2</v>
      </c>
      <c r="W86" s="6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75" customHeight="1" x14ac:dyDescent="0.3">
      <c r="A87" s="375"/>
      <c r="B87" s="406"/>
      <c r="C87" s="94" t="s">
        <v>70</v>
      </c>
      <c r="D87" s="94">
        <v>26</v>
      </c>
      <c r="E87" s="258"/>
      <c r="F87" s="354">
        <v>2</v>
      </c>
      <c r="G87" s="355"/>
      <c r="H87" s="93">
        <f t="shared" si="20"/>
        <v>2</v>
      </c>
      <c r="I87" s="93"/>
      <c r="J87" s="93"/>
      <c r="K87" s="93"/>
      <c r="L87" s="93"/>
      <c r="M87" s="246"/>
      <c r="N87" s="247"/>
      <c r="O87" s="96"/>
      <c r="P87" s="91"/>
      <c r="Q87" s="124"/>
      <c r="R87" s="246"/>
      <c r="S87" s="247"/>
      <c r="T87" s="246"/>
      <c r="U87" s="247"/>
      <c r="V87" s="93">
        <f t="shared" si="19"/>
        <v>2</v>
      </c>
      <c r="W87" s="6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75" customHeight="1" x14ac:dyDescent="0.3">
      <c r="A88" s="375"/>
      <c r="B88" s="406"/>
      <c r="C88" s="94" t="s">
        <v>61</v>
      </c>
      <c r="D88" s="94">
        <v>22</v>
      </c>
      <c r="E88" s="95"/>
      <c r="F88" s="354">
        <v>2</v>
      </c>
      <c r="G88" s="355"/>
      <c r="H88" s="93">
        <f t="shared" si="20"/>
        <v>2</v>
      </c>
      <c r="I88" s="100"/>
      <c r="J88" s="100"/>
      <c r="K88" s="100"/>
      <c r="L88" s="100"/>
      <c r="M88" s="354"/>
      <c r="N88" s="355"/>
      <c r="O88" s="96">
        <f t="shared" si="21"/>
        <v>0</v>
      </c>
      <c r="P88" s="101"/>
      <c r="Q88" s="125"/>
      <c r="R88" s="354"/>
      <c r="S88" s="355"/>
      <c r="T88" s="354"/>
      <c r="U88" s="355"/>
      <c r="V88" s="93">
        <f t="shared" si="19"/>
        <v>2</v>
      </c>
      <c r="W88" s="6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2.75" customHeight="1" x14ac:dyDescent="0.3">
      <c r="A89" s="375"/>
      <c r="B89" s="406"/>
      <c r="C89" s="104" t="s">
        <v>41</v>
      </c>
      <c r="D89" s="104">
        <v>21</v>
      </c>
      <c r="E89" s="105"/>
      <c r="F89" s="354">
        <v>1</v>
      </c>
      <c r="G89" s="355"/>
      <c r="H89" s="93">
        <f t="shared" si="20"/>
        <v>1</v>
      </c>
      <c r="I89" s="108"/>
      <c r="J89" s="108"/>
      <c r="K89" s="108"/>
      <c r="L89" s="108"/>
      <c r="M89" s="242"/>
      <c r="N89" s="243"/>
      <c r="O89" s="90"/>
      <c r="P89" s="238"/>
      <c r="Q89" s="126"/>
      <c r="R89" s="242"/>
      <c r="S89" s="243"/>
      <c r="T89" s="242"/>
      <c r="U89" s="243"/>
      <c r="V89" s="93">
        <f t="shared" si="19"/>
        <v>1</v>
      </c>
      <c r="W89" s="6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2.75" customHeight="1" x14ac:dyDescent="0.3">
      <c r="A90" s="375"/>
      <c r="B90" s="406"/>
      <c r="C90" s="104" t="s">
        <v>62</v>
      </c>
      <c r="D90" s="104">
        <v>22</v>
      </c>
      <c r="E90" s="105"/>
      <c r="F90" s="354">
        <v>1</v>
      </c>
      <c r="G90" s="355"/>
      <c r="H90" s="93">
        <f t="shared" si="20"/>
        <v>1</v>
      </c>
      <c r="I90" s="108"/>
      <c r="J90" s="108"/>
      <c r="K90" s="108"/>
      <c r="L90" s="108"/>
      <c r="M90" s="242"/>
      <c r="N90" s="243"/>
      <c r="O90" s="90"/>
      <c r="P90" s="238"/>
      <c r="Q90" s="126"/>
      <c r="R90" s="242"/>
      <c r="S90" s="243"/>
      <c r="T90" s="242"/>
      <c r="U90" s="243"/>
      <c r="V90" s="93">
        <f t="shared" si="19"/>
        <v>1</v>
      </c>
      <c r="W90" s="6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2.75" customHeight="1" thickBot="1" x14ac:dyDescent="0.35">
      <c r="A91" s="375"/>
      <c r="B91" s="406"/>
      <c r="C91" s="104" t="s">
        <v>96</v>
      </c>
      <c r="D91" s="104">
        <v>15</v>
      </c>
      <c r="E91" s="105"/>
      <c r="F91" s="362">
        <v>1</v>
      </c>
      <c r="G91" s="363"/>
      <c r="H91" s="93">
        <f t="shared" si="20"/>
        <v>1</v>
      </c>
      <c r="I91" s="108"/>
      <c r="J91" s="108"/>
      <c r="K91" s="108"/>
      <c r="L91" s="108"/>
      <c r="M91" s="362"/>
      <c r="N91" s="363"/>
      <c r="O91" s="90">
        <f t="shared" si="21"/>
        <v>0</v>
      </c>
      <c r="P91" s="107"/>
      <c r="Q91" s="126"/>
      <c r="R91" s="362"/>
      <c r="S91" s="363"/>
      <c r="T91" s="362"/>
      <c r="U91" s="363"/>
      <c r="V91" s="93">
        <f t="shared" si="19"/>
        <v>1</v>
      </c>
      <c r="W91" s="6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2.75" customHeight="1" thickBot="1" x14ac:dyDescent="0.35">
      <c r="A92" s="127"/>
      <c r="B92" s="407"/>
      <c r="C92" s="277"/>
      <c r="D92" s="278">
        <f>SUM(D78:D91)</f>
        <v>309</v>
      </c>
      <c r="E92" s="275"/>
      <c r="F92" s="420">
        <f>SUM(F78:F91)</f>
        <v>25</v>
      </c>
      <c r="G92" s="421"/>
      <c r="H92" s="289">
        <f t="shared" ref="H92:J92" si="22">SUM(H78:H91)</f>
        <v>25</v>
      </c>
      <c r="I92" s="289">
        <f t="shared" si="22"/>
        <v>0</v>
      </c>
      <c r="J92" s="289">
        <f t="shared" si="22"/>
        <v>0</v>
      </c>
      <c r="K92" s="289"/>
      <c r="L92" s="289">
        <f>SUM(L78:L91)</f>
        <v>71</v>
      </c>
      <c r="M92" s="420"/>
      <c r="N92" s="421"/>
      <c r="O92" s="351">
        <f t="shared" ref="O92" si="23">SUM(O78:O91)</f>
        <v>3</v>
      </c>
      <c r="P92" s="274"/>
      <c r="Q92" s="290"/>
      <c r="R92" s="420">
        <v>0</v>
      </c>
      <c r="S92" s="421"/>
      <c r="T92" s="420"/>
      <c r="U92" s="421"/>
      <c r="V92" s="276">
        <f>SUM(V78:V91)</f>
        <v>28</v>
      </c>
      <c r="W92" s="6"/>
    </row>
    <row r="93" spans="1:36" ht="90" customHeight="1" x14ac:dyDescent="0.3">
      <c r="A93" s="377">
        <v>8</v>
      </c>
      <c r="B93" s="456" t="s">
        <v>124</v>
      </c>
      <c r="C93" s="85" t="s">
        <v>44</v>
      </c>
      <c r="D93" s="85">
        <v>22</v>
      </c>
      <c r="E93" s="129" t="s">
        <v>42</v>
      </c>
      <c r="F93" s="358">
        <v>4</v>
      </c>
      <c r="G93" s="359"/>
      <c r="H93" s="87">
        <f t="shared" ref="H93:H97" si="24">SUM(F93,G93)</f>
        <v>4</v>
      </c>
      <c r="I93" s="88">
        <v>0.05</v>
      </c>
      <c r="J93" s="87"/>
      <c r="K93" s="87" t="s">
        <v>44</v>
      </c>
      <c r="L93" s="87">
        <v>22</v>
      </c>
      <c r="M93" s="438" t="s">
        <v>180</v>
      </c>
      <c r="N93" s="439"/>
      <c r="O93" s="96">
        <v>1</v>
      </c>
      <c r="P93" s="91"/>
      <c r="Q93" s="130"/>
      <c r="R93" s="358"/>
      <c r="S93" s="359"/>
      <c r="T93" s="358"/>
      <c r="U93" s="359"/>
      <c r="V93" s="93">
        <f t="shared" ref="V93:V97" si="25">H93+O93+R93</f>
        <v>5</v>
      </c>
      <c r="W93" s="6"/>
    </row>
    <row r="94" spans="1:36" ht="17.25" customHeight="1" x14ac:dyDescent="0.3">
      <c r="A94" s="378"/>
      <c r="B94" s="457"/>
      <c r="C94" s="85" t="s">
        <v>70</v>
      </c>
      <c r="D94" s="85">
        <v>26</v>
      </c>
      <c r="E94" s="129"/>
      <c r="F94" s="354">
        <v>4</v>
      </c>
      <c r="G94" s="355"/>
      <c r="H94" s="87">
        <f t="shared" si="24"/>
        <v>4</v>
      </c>
      <c r="I94" s="88"/>
      <c r="J94" s="87"/>
      <c r="K94" s="87" t="s">
        <v>70</v>
      </c>
      <c r="L94" s="87">
        <v>26</v>
      </c>
      <c r="M94" s="254"/>
      <c r="N94" s="255"/>
      <c r="O94" s="96">
        <v>1</v>
      </c>
      <c r="P94" s="91"/>
      <c r="Q94" s="130"/>
      <c r="R94" s="244"/>
      <c r="S94" s="245"/>
      <c r="T94" s="244"/>
      <c r="U94" s="245"/>
      <c r="V94" s="93">
        <f t="shared" si="25"/>
        <v>5</v>
      </c>
      <c r="W94" s="6"/>
    </row>
    <row r="95" spans="1:36" ht="21.75" customHeight="1" x14ac:dyDescent="0.3">
      <c r="A95" s="378"/>
      <c r="B95" s="457"/>
      <c r="C95" s="85" t="s">
        <v>61</v>
      </c>
      <c r="D95" s="85">
        <v>22</v>
      </c>
      <c r="E95" s="129"/>
      <c r="F95" s="354">
        <v>4</v>
      </c>
      <c r="G95" s="355"/>
      <c r="H95" s="87">
        <f t="shared" si="24"/>
        <v>4</v>
      </c>
      <c r="I95" s="88"/>
      <c r="J95" s="87"/>
      <c r="K95" s="87" t="s">
        <v>61</v>
      </c>
      <c r="L95" s="87">
        <v>23</v>
      </c>
      <c r="M95" s="254"/>
      <c r="N95" s="255"/>
      <c r="O95" s="96">
        <v>1</v>
      </c>
      <c r="P95" s="91"/>
      <c r="Q95" s="130"/>
      <c r="R95" s="244"/>
      <c r="S95" s="245"/>
      <c r="T95" s="244"/>
      <c r="U95" s="245"/>
      <c r="V95" s="93">
        <f t="shared" si="25"/>
        <v>5</v>
      </c>
      <c r="W95" s="6"/>
    </row>
    <row r="96" spans="1:36" ht="12.75" customHeight="1" x14ac:dyDescent="0.3">
      <c r="A96" s="378"/>
      <c r="B96" s="457"/>
      <c r="C96" s="94" t="s">
        <v>41</v>
      </c>
      <c r="D96" s="94">
        <v>21</v>
      </c>
      <c r="E96" s="95" t="s">
        <v>43</v>
      </c>
      <c r="F96" s="354">
        <v>3</v>
      </c>
      <c r="G96" s="355"/>
      <c r="H96" s="87">
        <f t="shared" si="24"/>
        <v>3</v>
      </c>
      <c r="I96" s="96"/>
      <c r="J96" s="96"/>
      <c r="K96" s="96"/>
      <c r="L96" s="96"/>
      <c r="M96" s="354"/>
      <c r="N96" s="355"/>
      <c r="O96" s="96">
        <f t="shared" ref="O96:O97" si="26">SUM(M96,N96)</f>
        <v>0</v>
      </c>
      <c r="P96" s="101"/>
      <c r="Q96" s="131"/>
      <c r="R96" s="354"/>
      <c r="S96" s="355"/>
      <c r="T96" s="354"/>
      <c r="U96" s="355"/>
      <c r="V96" s="93">
        <f t="shared" si="25"/>
        <v>3</v>
      </c>
      <c r="W96" s="6"/>
    </row>
    <row r="97" spans="1:36" ht="12.75" customHeight="1" thickBot="1" x14ac:dyDescent="0.35">
      <c r="A97" s="378"/>
      <c r="B97" s="457"/>
      <c r="C97" s="103">
        <v>10</v>
      </c>
      <c r="D97" s="104">
        <v>11</v>
      </c>
      <c r="E97" s="105"/>
      <c r="F97" s="362">
        <v>6</v>
      </c>
      <c r="G97" s="363"/>
      <c r="H97" s="87">
        <f t="shared" si="24"/>
        <v>6</v>
      </c>
      <c r="I97" s="106"/>
      <c r="J97" s="106"/>
      <c r="K97" s="106"/>
      <c r="L97" s="106"/>
      <c r="M97" s="362"/>
      <c r="N97" s="363"/>
      <c r="O97" s="90">
        <f t="shared" si="26"/>
        <v>0</v>
      </c>
      <c r="P97" s="107"/>
      <c r="Q97" s="132"/>
      <c r="R97" s="362"/>
      <c r="S97" s="363"/>
      <c r="T97" s="362"/>
      <c r="U97" s="363"/>
      <c r="V97" s="93">
        <f t="shared" si="25"/>
        <v>6</v>
      </c>
      <c r="W97" s="6"/>
    </row>
    <row r="98" spans="1:36" ht="15.75" customHeight="1" thickBot="1" x14ac:dyDescent="0.35">
      <c r="A98" s="379"/>
      <c r="B98" s="458"/>
      <c r="C98" s="292"/>
      <c r="D98" s="278">
        <f>SUM(D93:D97)</f>
        <v>102</v>
      </c>
      <c r="E98" s="275"/>
      <c r="F98" s="420">
        <f>SUM(F93:F97)</f>
        <v>21</v>
      </c>
      <c r="G98" s="421"/>
      <c r="H98" s="273">
        <f>SUM(H93:H97)</f>
        <v>21</v>
      </c>
      <c r="I98" s="273">
        <f>SUM(I93:I97)</f>
        <v>0.05</v>
      </c>
      <c r="J98" s="273">
        <f>SUM(J93:J97)</f>
        <v>0</v>
      </c>
      <c r="K98" s="273"/>
      <c r="L98" s="273">
        <f>SUM(L93:L97)</f>
        <v>71</v>
      </c>
      <c r="M98" s="420"/>
      <c r="N98" s="421"/>
      <c r="O98" s="273">
        <f>SUM(O93:O97)</f>
        <v>3</v>
      </c>
      <c r="P98" s="274"/>
      <c r="Q98" s="291"/>
      <c r="R98" s="420">
        <v>0</v>
      </c>
      <c r="S98" s="421"/>
      <c r="T98" s="420"/>
      <c r="U98" s="421"/>
      <c r="V98" s="276">
        <f>SUM(V93:V97)</f>
        <v>24</v>
      </c>
      <c r="W98" s="6"/>
    </row>
    <row r="99" spans="1:36" ht="25.5" customHeight="1" x14ac:dyDescent="0.3">
      <c r="A99" s="374">
        <v>9</v>
      </c>
      <c r="B99" s="405" t="s">
        <v>125</v>
      </c>
      <c r="C99" s="94" t="s">
        <v>165</v>
      </c>
      <c r="D99" s="133">
        <v>22</v>
      </c>
      <c r="E99" s="129" t="s">
        <v>126</v>
      </c>
      <c r="F99" s="358">
        <v>6</v>
      </c>
      <c r="G99" s="359"/>
      <c r="H99" s="87">
        <f t="shared" ref="H99:H102" si="27">SUM(F99,G99)</f>
        <v>6</v>
      </c>
      <c r="I99" s="134">
        <v>0.1</v>
      </c>
      <c r="J99" s="90"/>
      <c r="K99" s="90"/>
      <c r="L99" s="90"/>
      <c r="M99" s="358"/>
      <c r="N99" s="359"/>
      <c r="O99" s="90">
        <f t="shared" ref="O99:O102" si="28">SUM(M99,N99)</f>
        <v>0</v>
      </c>
      <c r="P99" s="91"/>
      <c r="Q99" s="111"/>
      <c r="R99" s="358"/>
      <c r="S99" s="359"/>
      <c r="T99" s="358"/>
      <c r="U99" s="359"/>
      <c r="V99" s="93">
        <f t="shared" ref="V99:V102" si="29">H99+O99+R99</f>
        <v>6</v>
      </c>
      <c r="W99" s="6"/>
    </row>
    <row r="100" spans="1:36" ht="18" customHeight="1" x14ac:dyDescent="0.3">
      <c r="A100" s="375"/>
      <c r="B100" s="406"/>
      <c r="C100" s="94" t="s">
        <v>36</v>
      </c>
      <c r="D100" s="94">
        <v>17</v>
      </c>
      <c r="E100" s="129"/>
      <c r="F100" s="354">
        <v>9</v>
      </c>
      <c r="G100" s="355"/>
      <c r="H100" s="87">
        <f t="shared" si="27"/>
        <v>9</v>
      </c>
      <c r="I100" s="134"/>
      <c r="J100" s="90"/>
      <c r="K100" s="90"/>
      <c r="L100" s="90"/>
      <c r="M100" s="244"/>
      <c r="N100" s="245"/>
      <c r="O100" s="90"/>
      <c r="P100" s="91"/>
      <c r="Q100" s="111"/>
      <c r="R100" s="244"/>
      <c r="S100" s="245"/>
      <c r="T100" s="244"/>
      <c r="U100" s="245"/>
      <c r="V100" s="93">
        <f t="shared" si="29"/>
        <v>9</v>
      </c>
      <c r="W100" s="6"/>
    </row>
    <row r="101" spans="1:36" ht="12.75" customHeight="1" x14ac:dyDescent="0.3">
      <c r="A101" s="375"/>
      <c r="B101" s="406"/>
      <c r="C101" s="104" t="s">
        <v>31</v>
      </c>
      <c r="D101" s="104">
        <v>22</v>
      </c>
      <c r="E101" s="105"/>
      <c r="F101" s="354">
        <v>6</v>
      </c>
      <c r="G101" s="355"/>
      <c r="H101" s="96">
        <f t="shared" si="27"/>
        <v>6</v>
      </c>
      <c r="I101" s="106"/>
      <c r="J101" s="106"/>
      <c r="K101" s="106"/>
      <c r="L101" s="106"/>
      <c r="M101" s="354"/>
      <c r="N101" s="355"/>
      <c r="O101" s="96">
        <f t="shared" si="28"/>
        <v>0</v>
      </c>
      <c r="P101" s="101"/>
      <c r="Q101" s="99"/>
      <c r="R101" s="354"/>
      <c r="S101" s="355"/>
      <c r="T101" s="354"/>
      <c r="U101" s="355"/>
      <c r="V101" s="93">
        <f t="shared" si="29"/>
        <v>6</v>
      </c>
      <c r="W101" s="6"/>
    </row>
    <row r="102" spans="1:36" ht="12.75" customHeight="1" thickBot="1" x14ac:dyDescent="0.35">
      <c r="A102" s="375"/>
      <c r="B102" s="406"/>
      <c r="C102" s="104" t="s">
        <v>44</v>
      </c>
      <c r="D102" s="104">
        <v>22</v>
      </c>
      <c r="E102" s="105"/>
      <c r="F102" s="362">
        <v>5</v>
      </c>
      <c r="G102" s="363"/>
      <c r="H102" s="106">
        <f t="shared" si="27"/>
        <v>5</v>
      </c>
      <c r="I102" s="106"/>
      <c r="J102" s="106"/>
      <c r="K102" s="106"/>
      <c r="L102" s="106"/>
      <c r="M102" s="362"/>
      <c r="N102" s="363"/>
      <c r="O102" s="106">
        <f t="shared" si="28"/>
        <v>0</v>
      </c>
      <c r="P102" s="107"/>
      <c r="Q102" s="135"/>
      <c r="R102" s="362"/>
      <c r="S102" s="363"/>
      <c r="T102" s="362"/>
      <c r="U102" s="363"/>
      <c r="V102" s="93">
        <f t="shared" si="29"/>
        <v>5</v>
      </c>
      <c r="W102" s="6"/>
    </row>
    <row r="103" spans="1:36" ht="12.75" customHeight="1" thickBot="1" x14ac:dyDescent="0.35">
      <c r="A103" s="376"/>
      <c r="B103" s="407"/>
      <c r="C103" s="79"/>
      <c r="D103" s="80">
        <f>SUM(D99:D102)</f>
        <v>83</v>
      </c>
      <c r="E103" s="110"/>
      <c r="F103" s="467">
        <f>SUM(F99:F102)</f>
        <v>26</v>
      </c>
      <c r="G103" s="467"/>
      <c r="H103" s="82">
        <f>SUM(H99:H102)</f>
        <v>26</v>
      </c>
      <c r="I103" s="83">
        <f>SUM(I99:I102)</f>
        <v>0.1</v>
      </c>
      <c r="J103" s="83">
        <f>SUM(J99:J102)</f>
        <v>0</v>
      </c>
      <c r="K103" s="83"/>
      <c r="L103" s="83"/>
      <c r="M103" s="467"/>
      <c r="N103" s="467"/>
      <c r="O103" s="83">
        <f>SUM(O99:O102)</f>
        <v>0</v>
      </c>
      <c r="P103" s="81"/>
      <c r="Q103" s="80"/>
      <c r="R103" s="467">
        <v>0</v>
      </c>
      <c r="S103" s="467"/>
      <c r="T103" s="467"/>
      <c r="U103" s="467"/>
      <c r="V103" s="84">
        <f>SUM(V99:V102)</f>
        <v>26</v>
      </c>
      <c r="W103" s="6"/>
    </row>
    <row r="104" spans="1:36" ht="124.5" customHeight="1" thickBot="1" x14ac:dyDescent="0.35">
      <c r="A104" s="374">
        <v>10</v>
      </c>
      <c r="B104" s="405" t="s">
        <v>127</v>
      </c>
      <c r="C104" s="85"/>
      <c r="D104" s="85"/>
      <c r="E104" s="86"/>
      <c r="F104" s="358"/>
      <c r="G104" s="359"/>
      <c r="H104" s="87">
        <f t="shared" ref="H104:H105" si="30">SUM(F104,G104)</f>
        <v>0</v>
      </c>
      <c r="I104" s="87"/>
      <c r="J104" s="89">
        <v>0.1</v>
      </c>
      <c r="K104" s="87" t="s">
        <v>34</v>
      </c>
      <c r="L104" s="87">
        <v>61</v>
      </c>
      <c r="M104" s="438" t="s">
        <v>181</v>
      </c>
      <c r="N104" s="439"/>
      <c r="O104" s="90">
        <v>3</v>
      </c>
      <c r="P104" s="91"/>
      <c r="Q104" s="86"/>
      <c r="R104" s="358"/>
      <c r="S104" s="359"/>
      <c r="T104" s="358"/>
      <c r="U104" s="359"/>
      <c r="V104" s="93">
        <f t="shared" ref="V104:V105" si="31">H104+O104+R104</f>
        <v>3</v>
      </c>
      <c r="W104" s="8"/>
    </row>
    <row r="105" spans="1:36" ht="39" customHeight="1" thickBot="1" x14ac:dyDescent="0.35">
      <c r="A105" s="375"/>
      <c r="B105" s="406"/>
      <c r="C105" s="104"/>
      <c r="D105" s="104"/>
      <c r="E105" s="105"/>
      <c r="F105" s="362"/>
      <c r="G105" s="363"/>
      <c r="H105" s="106">
        <f t="shared" si="30"/>
        <v>0</v>
      </c>
      <c r="I105" s="106"/>
      <c r="J105" s="106"/>
      <c r="K105" s="106" t="s">
        <v>165</v>
      </c>
      <c r="L105" s="106">
        <v>22</v>
      </c>
      <c r="M105" s="479" t="s">
        <v>179</v>
      </c>
      <c r="N105" s="480"/>
      <c r="O105" s="106">
        <v>1</v>
      </c>
      <c r="P105" s="107"/>
      <c r="Q105" s="105"/>
      <c r="R105" s="362"/>
      <c r="S105" s="363"/>
      <c r="T105" s="362"/>
      <c r="U105" s="363"/>
      <c r="V105" s="108">
        <f t="shared" si="31"/>
        <v>1</v>
      </c>
      <c r="W105" s="8"/>
    </row>
    <row r="106" spans="1:36" s="9" customFormat="1" ht="12.75" customHeight="1" thickBot="1" x14ac:dyDescent="0.35">
      <c r="A106" s="376"/>
      <c r="B106" s="407"/>
      <c r="C106" s="277"/>
      <c r="D106" s="278"/>
      <c r="E106" s="275"/>
      <c r="F106" s="420"/>
      <c r="G106" s="421"/>
      <c r="H106" s="273">
        <f>SUM(H104:H105)</f>
        <v>0</v>
      </c>
      <c r="I106" s="273">
        <f>SUM(I104:I105)</f>
        <v>0</v>
      </c>
      <c r="J106" s="273">
        <f>SUM(J104:J105)</f>
        <v>0.1</v>
      </c>
      <c r="K106" s="273"/>
      <c r="L106" s="273"/>
      <c r="M106" s="420">
        <f>SUM(M104:M105)</f>
        <v>0</v>
      </c>
      <c r="N106" s="421"/>
      <c r="O106" s="273">
        <f>SUM(O104:O105)</f>
        <v>4</v>
      </c>
      <c r="P106" s="274"/>
      <c r="Q106" s="275"/>
      <c r="R106" s="420">
        <v>0</v>
      </c>
      <c r="S106" s="421"/>
      <c r="T106" s="420"/>
      <c r="U106" s="421"/>
      <c r="V106" s="288">
        <f>SUM(V104:V105)</f>
        <v>4</v>
      </c>
      <c r="W106" s="8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.75" customHeight="1" x14ac:dyDescent="0.3">
      <c r="A107" s="374">
        <v>11</v>
      </c>
      <c r="B107" s="451" t="s">
        <v>114</v>
      </c>
      <c r="C107" s="85" t="s">
        <v>94</v>
      </c>
      <c r="D107" s="85">
        <v>22</v>
      </c>
      <c r="E107" s="86" t="s">
        <v>22</v>
      </c>
      <c r="F107" s="358">
        <v>5</v>
      </c>
      <c r="G107" s="359"/>
      <c r="H107" s="87">
        <f t="shared" ref="H107:H109" si="32">SUM(F107,G107)</f>
        <v>5</v>
      </c>
      <c r="I107" s="88">
        <v>0.1</v>
      </c>
      <c r="J107" s="87"/>
      <c r="K107" s="87"/>
      <c r="L107" s="87"/>
      <c r="M107" s="358"/>
      <c r="N107" s="359"/>
      <c r="O107" s="90">
        <f t="shared" ref="O107:O109" si="33">SUM(M107,N107)</f>
        <v>0</v>
      </c>
      <c r="P107" s="91"/>
      <c r="Q107" s="86"/>
      <c r="R107" s="358"/>
      <c r="S107" s="359"/>
      <c r="T107" s="358"/>
      <c r="U107" s="359"/>
      <c r="V107" s="93">
        <f t="shared" ref="V107:V109" si="34">H107+O107+R107</f>
        <v>5</v>
      </c>
      <c r="W107" s="8"/>
    </row>
    <row r="108" spans="1:36" ht="12.75" customHeight="1" x14ac:dyDescent="0.3">
      <c r="A108" s="375"/>
      <c r="B108" s="452"/>
      <c r="C108" s="85" t="s">
        <v>165</v>
      </c>
      <c r="D108" s="133">
        <v>22</v>
      </c>
      <c r="E108" s="129"/>
      <c r="F108" s="261">
        <v>5</v>
      </c>
      <c r="G108" s="262"/>
      <c r="H108" s="87">
        <f t="shared" si="32"/>
        <v>5</v>
      </c>
      <c r="I108" s="134"/>
      <c r="J108" s="90"/>
      <c r="K108" s="90"/>
      <c r="L108" s="90"/>
      <c r="M108" s="261"/>
      <c r="N108" s="262"/>
      <c r="O108" s="90"/>
      <c r="P108" s="186"/>
      <c r="Q108" s="129"/>
      <c r="R108" s="261"/>
      <c r="S108" s="262"/>
      <c r="T108" s="261"/>
      <c r="U108" s="262"/>
      <c r="V108" s="93">
        <f t="shared" si="34"/>
        <v>5</v>
      </c>
      <c r="W108" s="8"/>
    </row>
    <row r="109" spans="1:36" ht="36.75" customHeight="1" thickBot="1" x14ac:dyDescent="0.35">
      <c r="A109" s="375"/>
      <c r="B109" s="452"/>
      <c r="C109" s="122"/>
      <c r="D109" s="122"/>
      <c r="E109" s="105"/>
      <c r="F109" s="362"/>
      <c r="G109" s="363"/>
      <c r="H109" s="87">
        <f t="shared" si="32"/>
        <v>0</v>
      </c>
      <c r="I109" s="106"/>
      <c r="J109" s="106"/>
      <c r="K109" s="106"/>
      <c r="L109" s="106"/>
      <c r="M109" s="362"/>
      <c r="N109" s="363"/>
      <c r="O109" s="106">
        <f t="shared" si="33"/>
        <v>0</v>
      </c>
      <c r="P109" s="238" t="s">
        <v>96</v>
      </c>
      <c r="Q109" s="136" t="s">
        <v>20</v>
      </c>
      <c r="R109" s="362">
        <v>2</v>
      </c>
      <c r="S109" s="363"/>
      <c r="T109" s="434" t="s">
        <v>111</v>
      </c>
      <c r="U109" s="435"/>
      <c r="V109" s="108">
        <f t="shared" si="34"/>
        <v>2</v>
      </c>
      <c r="W109" s="8"/>
    </row>
    <row r="110" spans="1:36" s="9" customFormat="1" ht="12.75" customHeight="1" thickBot="1" x14ac:dyDescent="0.35">
      <c r="A110" s="376"/>
      <c r="B110" s="453"/>
      <c r="C110" s="277"/>
      <c r="D110" s="278">
        <f>SUM(D107:D109)</f>
        <v>44</v>
      </c>
      <c r="E110" s="275"/>
      <c r="F110" s="420">
        <f>SUM(F106:F109)</f>
        <v>10</v>
      </c>
      <c r="G110" s="421"/>
      <c r="H110" s="273">
        <f>SUM(H107:H109)</f>
        <v>10</v>
      </c>
      <c r="I110" s="273">
        <f>SUM(I107:I109)</f>
        <v>0.1</v>
      </c>
      <c r="J110" s="273">
        <f>SUM(J107:J109)</f>
        <v>0</v>
      </c>
      <c r="K110" s="273"/>
      <c r="L110" s="273"/>
      <c r="M110" s="420">
        <f>SUM(N107:N109)</f>
        <v>0</v>
      </c>
      <c r="N110" s="421"/>
      <c r="O110" s="273">
        <f>SUM(O107:O109)</f>
        <v>0</v>
      </c>
      <c r="P110" s="274"/>
      <c r="Q110" s="275"/>
      <c r="R110" s="420">
        <f>SUM(R107:R109)</f>
        <v>2</v>
      </c>
      <c r="S110" s="421"/>
      <c r="T110" s="420"/>
      <c r="U110" s="421"/>
      <c r="V110" s="288">
        <f>SUM(V107:V109)</f>
        <v>12</v>
      </c>
      <c r="W110" s="8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75.75" customHeight="1" thickBot="1" x14ac:dyDescent="0.35">
      <c r="A111" s="374">
        <v>12</v>
      </c>
      <c r="B111" s="405" t="s">
        <v>128</v>
      </c>
      <c r="C111" s="137" t="s">
        <v>45</v>
      </c>
      <c r="D111" s="137">
        <v>21</v>
      </c>
      <c r="E111" s="138" t="s">
        <v>103</v>
      </c>
      <c r="F111" s="368">
        <v>2</v>
      </c>
      <c r="G111" s="368"/>
      <c r="H111" s="139">
        <f t="shared" ref="H111:H116" si="35">SUM(F111,G111)</f>
        <v>2</v>
      </c>
      <c r="I111" s="140">
        <v>0.05</v>
      </c>
      <c r="J111" s="139"/>
      <c r="K111" s="139" t="s">
        <v>41</v>
      </c>
      <c r="L111" s="139">
        <v>21</v>
      </c>
      <c r="M111" s="438" t="s">
        <v>180</v>
      </c>
      <c r="N111" s="439"/>
      <c r="O111" s="139">
        <v>1</v>
      </c>
      <c r="P111" s="141"/>
      <c r="Q111" s="142"/>
      <c r="R111" s="448"/>
      <c r="S111" s="448"/>
      <c r="T111" s="448"/>
      <c r="U111" s="448"/>
      <c r="V111" s="143">
        <f t="shared" ref="V111:V116" si="36">H111+O111+R111</f>
        <v>3</v>
      </c>
      <c r="W111" s="6"/>
    </row>
    <row r="112" spans="1:36" ht="16.5" customHeight="1" thickBot="1" x14ac:dyDescent="0.35">
      <c r="A112" s="375"/>
      <c r="B112" s="406"/>
      <c r="C112" s="293" t="s">
        <v>70</v>
      </c>
      <c r="D112" s="293">
        <v>26</v>
      </c>
      <c r="E112" s="294"/>
      <c r="F112" s="352">
        <v>3</v>
      </c>
      <c r="G112" s="353"/>
      <c r="H112" s="139">
        <f t="shared" si="35"/>
        <v>3</v>
      </c>
      <c r="I112" s="172"/>
      <c r="J112" s="167"/>
      <c r="K112" s="139" t="s">
        <v>62</v>
      </c>
      <c r="L112" s="167">
        <v>22</v>
      </c>
      <c r="M112" s="474"/>
      <c r="N112" s="475"/>
      <c r="O112" s="167">
        <v>1</v>
      </c>
      <c r="P112" s="91"/>
      <c r="Q112" s="111"/>
      <c r="R112" s="354"/>
      <c r="S112" s="355"/>
      <c r="T112" s="354"/>
      <c r="U112" s="355"/>
      <c r="V112" s="143">
        <f t="shared" si="36"/>
        <v>4</v>
      </c>
      <c r="W112" s="6"/>
    </row>
    <row r="113" spans="1:36" ht="12.75" customHeight="1" thickBot="1" x14ac:dyDescent="0.35">
      <c r="A113" s="375"/>
      <c r="B113" s="406"/>
      <c r="C113" s="144" t="s">
        <v>61</v>
      </c>
      <c r="D113" s="144">
        <v>22</v>
      </c>
      <c r="E113" s="145"/>
      <c r="F113" s="366">
        <v>3</v>
      </c>
      <c r="G113" s="366"/>
      <c r="H113" s="139">
        <f t="shared" si="35"/>
        <v>3</v>
      </c>
      <c r="I113" s="96"/>
      <c r="J113" s="96"/>
      <c r="K113" s="139" t="s">
        <v>96</v>
      </c>
      <c r="L113" s="96">
        <v>15</v>
      </c>
      <c r="M113" s="366"/>
      <c r="N113" s="366"/>
      <c r="O113" s="96">
        <v>1</v>
      </c>
      <c r="P113" s="101"/>
      <c r="Q113" s="99"/>
      <c r="R113" s="366"/>
      <c r="S113" s="366"/>
      <c r="T113" s="366"/>
      <c r="U113" s="366"/>
      <c r="V113" s="143">
        <f t="shared" si="36"/>
        <v>4</v>
      </c>
      <c r="W113" s="6"/>
    </row>
    <row r="114" spans="1:36" ht="12.75" customHeight="1" thickBot="1" x14ac:dyDescent="0.35">
      <c r="A114" s="375"/>
      <c r="B114" s="406"/>
      <c r="C114" s="147" t="s">
        <v>41</v>
      </c>
      <c r="D114" s="147">
        <v>21</v>
      </c>
      <c r="E114" s="148"/>
      <c r="F114" s="354">
        <v>3</v>
      </c>
      <c r="G114" s="355"/>
      <c r="H114" s="139">
        <f t="shared" si="35"/>
        <v>3</v>
      </c>
      <c r="I114" s="106"/>
      <c r="J114" s="106"/>
      <c r="K114" s="106"/>
      <c r="L114" s="106"/>
      <c r="M114" s="354"/>
      <c r="N114" s="355"/>
      <c r="O114" s="106"/>
      <c r="P114" s="238"/>
      <c r="Q114" s="135"/>
      <c r="R114" s="354"/>
      <c r="S114" s="355"/>
      <c r="T114" s="354"/>
      <c r="U114" s="355"/>
      <c r="V114" s="143">
        <f t="shared" si="36"/>
        <v>3</v>
      </c>
      <c r="W114" s="6"/>
    </row>
    <row r="115" spans="1:36" ht="12.75" customHeight="1" thickBot="1" x14ac:dyDescent="0.35">
      <c r="A115" s="375"/>
      <c r="B115" s="406"/>
      <c r="C115" s="147" t="s">
        <v>62</v>
      </c>
      <c r="D115" s="147">
        <v>22</v>
      </c>
      <c r="E115" s="148"/>
      <c r="F115" s="354">
        <v>3</v>
      </c>
      <c r="G115" s="355"/>
      <c r="H115" s="139">
        <f t="shared" si="35"/>
        <v>3</v>
      </c>
      <c r="I115" s="106"/>
      <c r="J115" s="106"/>
      <c r="K115" s="106"/>
      <c r="L115" s="106"/>
      <c r="M115" s="354"/>
      <c r="N115" s="355"/>
      <c r="O115" s="106"/>
      <c r="P115" s="238"/>
      <c r="Q115" s="135"/>
      <c r="R115" s="354"/>
      <c r="S115" s="355"/>
      <c r="T115" s="354"/>
      <c r="U115" s="355"/>
      <c r="V115" s="143">
        <f t="shared" si="36"/>
        <v>3</v>
      </c>
      <c r="W115" s="6"/>
    </row>
    <row r="116" spans="1:36" ht="12.75" customHeight="1" thickBot="1" x14ac:dyDescent="0.35">
      <c r="A116" s="375"/>
      <c r="B116" s="406"/>
      <c r="C116" s="147" t="s">
        <v>96</v>
      </c>
      <c r="D116" s="147">
        <v>15</v>
      </c>
      <c r="E116" s="148"/>
      <c r="F116" s="364">
        <v>3</v>
      </c>
      <c r="G116" s="364"/>
      <c r="H116" s="139">
        <f t="shared" si="35"/>
        <v>3</v>
      </c>
      <c r="I116" s="106"/>
      <c r="J116" s="106"/>
      <c r="K116" s="106"/>
      <c r="L116" s="106"/>
      <c r="M116" s="364"/>
      <c r="N116" s="364"/>
      <c r="O116" s="106">
        <f t="shared" ref="O116" si="37">SUM(M116,N116)</f>
        <v>0</v>
      </c>
      <c r="P116" s="107"/>
      <c r="Q116" s="104"/>
      <c r="R116" s="364"/>
      <c r="S116" s="364"/>
      <c r="T116" s="364"/>
      <c r="U116" s="364"/>
      <c r="V116" s="143">
        <f t="shared" si="36"/>
        <v>3</v>
      </c>
      <c r="W116" s="6"/>
    </row>
    <row r="117" spans="1:36" ht="12.75" customHeight="1" thickBot="1" x14ac:dyDescent="0.35">
      <c r="A117" s="376"/>
      <c r="B117" s="407"/>
      <c r="C117" s="295"/>
      <c r="D117" s="296">
        <f>SUM(D111:D116)</f>
        <v>127</v>
      </c>
      <c r="E117" s="297"/>
      <c r="F117" s="365">
        <f>SUM(F111:F116)</f>
        <v>17</v>
      </c>
      <c r="G117" s="365"/>
      <c r="H117" s="273">
        <f>SUM(H111:H116)</f>
        <v>17</v>
      </c>
      <c r="I117" s="273">
        <f>SUM(I111:I116)</f>
        <v>0.05</v>
      </c>
      <c r="J117" s="273">
        <f>SUM(J111:J116)</f>
        <v>0</v>
      </c>
      <c r="K117" s="273"/>
      <c r="L117" s="273">
        <f>SUM(L111:L116)</f>
        <v>58</v>
      </c>
      <c r="M117" s="365">
        <f>SUM(M111:M116)</f>
        <v>0</v>
      </c>
      <c r="N117" s="365"/>
      <c r="O117" s="273">
        <f>SUM(O111:O116)</f>
        <v>3</v>
      </c>
      <c r="P117" s="274"/>
      <c r="Q117" s="275"/>
      <c r="R117" s="365">
        <f>SUM(R111:R116)</f>
        <v>0</v>
      </c>
      <c r="S117" s="365"/>
      <c r="T117" s="365"/>
      <c r="U117" s="365"/>
      <c r="V117" s="288">
        <f>SUM(V111:V116)</f>
        <v>20</v>
      </c>
      <c r="W117" s="6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09.5" customHeight="1" thickBot="1" x14ac:dyDescent="0.3">
      <c r="A118" s="374">
        <v>13</v>
      </c>
      <c r="B118" s="383" t="s">
        <v>129</v>
      </c>
      <c r="C118" s="150" t="s">
        <v>47</v>
      </c>
      <c r="D118" s="150">
        <v>24</v>
      </c>
      <c r="E118" s="151" t="s">
        <v>109</v>
      </c>
      <c r="F118" s="369">
        <v>18</v>
      </c>
      <c r="G118" s="369"/>
      <c r="H118" s="152">
        <f t="shared" ref="H118" si="38">SUM(F118,G118)</f>
        <v>18</v>
      </c>
      <c r="I118" s="153">
        <v>0.1</v>
      </c>
      <c r="J118" s="153">
        <v>0.1</v>
      </c>
      <c r="K118" s="152" t="s">
        <v>47</v>
      </c>
      <c r="L118" s="152">
        <v>24</v>
      </c>
      <c r="M118" s="367" t="s">
        <v>182</v>
      </c>
      <c r="N118" s="367"/>
      <c r="O118" s="152">
        <v>4</v>
      </c>
      <c r="P118" s="154"/>
      <c r="Q118" s="155"/>
      <c r="R118" s="369"/>
      <c r="S118" s="369"/>
      <c r="T118" s="369"/>
      <c r="U118" s="369"/>
      <c r="V118" s="156">
        <f t="shared" ref="V118" si="39">H118+O118+R118</f>
        <v>22</v>
      </c>
      <c r="W118" s="6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2.75" customHeight="1" thickBot="1" x14ac:dyDescent="0.35">
      <c r="A119" s="376"/>
      <c r="B119" s="392"/>
      <c r="C119" s="277"/>
      <c r="D119" s="278">
        <f>SUM(D118:D118)</f>
        <v>24</v>
      </c>
      <c r="E119" s="274"/>
      <c r="F119" s="365">
        <f>SUM(F118:F118)</f>
        <v>18</v>
      </c>
      <c r="G119" s="365"/>
      <c r="H119" s="273">
        <f>SUM(H118:H118)</f>
        <v>18</v>
      </c>
      <c r="I119" s="273">
        <f>SUM(I118:I118)</f>
        <v>0.1</v>
      </c>
      <c r="J119" s="273">
        <f>SUM(J118:J118)</f>
        <v>0.1</v>
      </c>
      <c r="K119" s="273"/>
      <c r="L119" s="273"/>
      <c r="M119" s="365">
        <f>SUM(M118:M118)</f>
        <v>0</v>
      </c>
      <c r="N119" s="365"/>
      <c r="O119" s="273">
        <f>SUM(O118:O118)</f>
        <v>4</v>
      </c>
      <c r="P119" s="274"/>
      <c r="Q119" s="278"/>
      <c r="R119" s="365">
        <f>SUM(R118:R118)</f>
        <v>0</v>
      </c>
      <c r="S119" s="365"/>
      <c r="T119" s="365"/>
      <c r="U119" s="365"/>
      <c r="V119" s="288">
        <f>SUM(V118:V118)</f>
        <v>22</v>
      </c>
      <c r="W119" s="6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66" customHeight="1" thickBot="1" x14ac:dyDescent="0.3">
      <c r="A120" s="374">
        <v>14</v>
      </c>
      <c r="B120" s="383" t="s">
        <v>130</v>
      </c>
      <c r="C120" s="150" t="s">
        <v>48</v>
      </c>
      <c r="D120" s="150">
        <v>21</v>
      </c>
      <c r="E120" s="151" t="s">
        <v>109</v>
      </c>
      <c r="F120" s="369">
        <v>19</v>
      </c>
      <c r="G120" s="369"/>
      <c r="H120" s="152">
        <f t="shared" ref="H120" si="40">SUM(F120,G120)</f>
        <v>19</v>
      </c>
      <c r="I120" s="153">
        <v>0.1</v>
      </c>
      <c r="J120" s="153">
        <v>0.1</v>
      </c>
      <c r="K120" s="152" t="s">
        <v>48</v>
      </c>
      <c r="L120" s="152">
        <v>20</v>
      </c>
      <c r="M120" s="367" t="s">
        <v>183</v>
      </c>
      <c r="N120" s="367"/>
      <c r="O120" s="152">
        <v>5</v>
      </c>
      <c r="P120" s="154"/>
      <c r="Q120" s="151"/>
      <c r="R120" s="369"/>
      <c r="S120" s="369"/>
      <c r="T120" s="369"/>
      <c r="U120" s="369"/>
      <c r="V120" s="156">
        <f t="shared" ref="V120" si="41">H120+O120+R120</f>
        <v>24</v>
      </c>
      <c r="W120" s="6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4.5" thickBot="1" x14ac:dyDescent="0.35">
      <c r="A121" s="376"/>
      <c r="B121" s="392"/>
      <c r="C121" s="277"/>
      <c r="D121" s="278">
        <f>SUM(D120:D120)</f>
        <v>21</v>
      </c>
      <c r="E121" s="275"/>
      <c r="F121" s="365">
        <f>SUM(F120:F120)</f>
        <v>19</v>
      </c>
      <c r="G121" s="365"/>
      <c r="H121" s="273">
        <f>SUM(H120:H120)</f>
        <v>19</v>
      </c>
      <c r="I121" s="273">
        <f>SUM(I120:I120)</f>
        <v>0.1</v>
      </c>
      <c r="J121" s="273">
        <f>SUM(J120:J120)</f>
        <v>0.1</v>
      </c>
      <c r="K121" s="273"/>
      <c r="L121" s="273"/>
      <c r="M121" s="365">
        <f>SUM(M120:M120)</f>
        <v>0</v>
      </c>
      <c r="N121" s="365"/>
      <c r="O121" s="273">
        <f>SUM(O120:O120)</f>
        <v>5</v>
      </c>
      <c r="P121" s="274"/>
      <c r="Q121" s="275"/>
      <c r="R121" s="365">
        <f>SUM(R120:R120)</f>
        <v>0</v>
      </c>
      <c r="S121" s="365"/>
      <c r="T121" s="365"/>
      <c r="U121" s="365"/>
      <c r="V121" s="288">
        <f>SUM(V120:V120)</f>
        <v>24</v>
      </c>
      <c r="W121" s="6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76.5" customHeight="1" thickBot="1" x14ac:dyDescent="0.3">
      <c r="A122" s="374">
        <v>15</v>
      </c>
      <c r="B122" s="383" t="s">
        <v>131</v>
      </c>
      <c r="C122" s="157" t="s">
        <v>94</v>
      </c>
      <c r="D122" s="157">
        <v>22</v>
      </c>
      <c r="E122" s="158" t="s">
        <v>50</v>
      </c>
      <c r="F122" s="368">
        <v>3</v>
      </c>
      <c r="G122" s="368"/>
      <c r="H122" s="139">
        <f t="shared" ref="H122:H129" si="42">SUM(F122,G122)</f>
        <v>3</v>
      </c>
      <c r="I122" s="140">
        <v>0.05</v>
      </c>
      <c r="J122" s="139"/>
      <c r="K122" s="139" t="s">
        <v>64</v>
      </c>
      <c r="L122" s="139">
        <v>25</v>
      </c>
      <c r="M122" s="438" t="s">
        <v>184</v>
      </c>
      <c r="N122" s="439"/>
      <c r="O122" s="139">
        <v>1</v>
      </c>
      <c r="P122" s="159"/>
      <c r="Q122" s="158"/>
      <c r="R122" s="368"/>
      <c r="S122" s="368"/>
      <c r="T122" s="368"/>
      <c r="U122" s="368"/>
      <c r="V122" s="143">
        <f t="shared" ref="V122:V129" si="43">H122+O122+R122</f>
        <v>4</v>
      </c>
      <c r="W122" s="6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3.5" customHeight="1" thickBot="1" x14ac:dyDescent="0.3">
      <c r="A123" s="375"/>
      <c r="B123" s="447"/>
      <c r="C123" s="157" t="s">
        <v>165</v>
      </c>
      <c r="D123" s="193">
        <v>22</v>
      </c>
      <c r="E123" s="199"/>
      <c r="F123" s="352">
        <v>3</v>
      </c>
      <c r="G123" s="353"/>
      <c r="H123" s="139">
        <f t="shared" si="42"/>
        <v>3</v>
      </c>
      <c r="I123" s="298"/>
      <c r="J123" s="200"/>
      <c r="K123" s="139" t="s">
        <v>185</v>
      </c>
      <c r="L123" s="200">
        <v>25</v>
      </c>
      <c r="M123" s="360"/>
      <c r="N123" s="361"/>
      <c r="O123" s="200">
        <v>1</v>
      </c>
      <c r="P123" s="201"/>
      <c r="Q123" s="199"/>
      <c r="R123" s="352"/>
      <c r="S123" s="353"/>
      <c r="T123" s="352"/>
      <c r="U123" s="353"/>
      <c r="V123" s="143">
        <f t="shared" si="43"/>
        <v>4</v>
      </c>
      <c r="W123" s="6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8.75" customHeight="1" thickBot="1" x14ac:dyDescent="0.3">
      <c r="A124" s="375"/>
      <c r="B124" s="447"/>
      <c r="C124" s="157" t="s">
        <v>36</v>
      </c>
      <c r="D124" s="193">
        <v>17</v>
      </c>
      <c r="E124" s="199"/>
      <c r="F124" s="352">
        <v>3</v>
      </c>
      <c r="G124" s="353"/>
      <c r="H124" s="139">
        <f t="shared" si="42"/>
        <v>3</v>
      </c>
      <c r="I124" s="298"/>
      <c r="J124" s="200"/>
      <c r="K124" s="200"/>
      <c r="L124" s="200"/>
      <c r="M124" s="360"/>
      <c r="N124" s="361"/>
      <c r="O124" s="200"/>
      <c r="P124" s="201"/>
      <c r="Q124" s="199"/>
      <c r="R124" s="352"/>
      <c r="S124" s="353"/>
      <c r="T124" s="352"/>
      <c r="U124" s="353"/>
      <c r="V124" s="143">
        <f t="shared" si="43"/>
        <v>3</v>
      </c>
      <c r="W124" s="6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22.5" hidden="1" customHeight="1" x14ac:dyDescent="0.25">
      <c r="A125" s="375"/>
      <c r="B125" s="447"/>
      <c r="C125" s="187"/>
      <c r="D125" s="187"/>
      <c r="E125" s="188"/>
      <c r="F125" s="248"/>
      <c r="G125" s="248"/>
      <c r="H125" s="139">
        <f t="shared" si="42"/>
        <v>0</v>
      </c>
      <c r="I125" s="189"/>
      <c r="J125" s="177"/>
      <c r="K125" s="177"/>
      <c r="L125" s="177"/>
      <c r="M125" s="188"/>
      <c r="N125" s="188"/>
      <c r="O125" s="177"/>
      <c r="P125" s="248"/>
      <c r="Q125" s="188"/>
      <c r="R125" s="248"/>
      <c r="S125" s="248"/>
      <c r="T125" s="248"/>
      <c r="U125" s="248"/>
      <c r="V125" s="143">
        <f t="shared" si="43"/>
        <v>0</v>
      </c>
      <c r="W125" s="6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33" hidden="1" customHeight="1" x14ac:dyDescent="0.25">
      <c r="A126" s="375"/>
      <c r="B126" s="447"/>
      <c r="C126" s="187"/>
      <c r="D126" s="187"/>
      <c r="E126" s="188"/>
      <c r="F126" s="248"/>
      <c r="G126" s="248"/>
      <c r="H126" s="139">
        <f t="shared" si="42"/>
        <v>0</v>
      </c>
      <c r="I126" s="189"/>
      <c r="J126" s="177"/>
      <c r="K126" s="177"/>
      <c r="L126" s="177"/>
      <c r="M126" s="188"/>
      <c r="N126" s="188"/>
      <c r="O126" s="177"/>
      <c r="P126" s="248"/>
      <c r="Q126" s="188"/>
      <c r="R126" s="248"/>
      <c r="S126" s="248"/>
      <c r="T126" s="248"/>
      <c r="U126" s="248"/>
      <c r="V126" s="143">
        <f t="shared" si="43"/>
        <v>0</v>
      </c>
      <c r="W126" s="6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22.5" customHeight="1" thickBot="1" x14ac:dyDescent="0.3">
      <c r="A127" s="375"/>
      <c r="B127" s="447"/>
      <c r="C127" s="193" t="s">
        <v>69</v>
      </c>
      <c r="D127" s="193">
        <v>23</v>
      </c>
      <c r="E127" s="199"/>
      <c r="F127" s="547">
        <v>3</v>
      </c>
      <c r="G127" s="547"/>
      <c r="H127" s="139">
        <f t="shared" si="42"/>
        <v>3</v>
      </c>
      <c r="I127" s="298"/>
      <c r="J127" s="200"/>
      <c r="K127" s="200"/>
      <c r="L127" s="200"/>
      <c r="M127" s="548"/>
      <c r="N127" s="548"/>
      <c r="O127" s="200"/>
      <c r="P127" s="201"/>
      <c r="Q127" s="199"/>
      <c r="R127" s="547"/>
      <c r="S127" s="547"/>
      <c r="T127" s="547"/>
      <c r="U127" s="547"/>
      <c r="V127" s="143">
        <f t="shared" si="43"/>
        <v>3</v>
      </c>
      <c r="W127" s="6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21" customHeight="1" thickBot="1" x14ac:dyDescent="0.3">
      <c r="A128" s="375"/>
      <c r="B128" s="447"/>
      <c r="C128" s="187" t="s">
        <v>17</v>
      </c>
      <c r="D128" s="187">
        <v>25</v>
      </c>
      <c r="E128" s="188"/>
      <c r="F128" s="352">
        <v>3</v>
      </c>
      <c r="G128" s="353"/>
      <c r="H128" s="139">
        <f t="shared" si="42"/>
        <v>3</v>
      </c>
      <c r="I128" s="189"/>
      <c r="J128" s="177"/>
      <c r="K128" s="177"/>
      <c r="L128" s="177"/>
      <c r="M128" s="259"/>
      <c r="N128" s="260"/>
      <c r="O128" s="177"/>
      <c r="P128" s="248"/>
      <c r="Q128" s="188"/>
      <c r="R128" s="240"/>
      <c r="S128" s="241"/>
      <c r="T128" s="240"/>
      <c r="U128" s="241"/>
      <c r="V128" s="143">
        <f t="shared" si="43"/>
        <v>3</v>
      </c>
      <c r="W128" s="6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2.75" customHeight="1" thickBot="1" x14ac:dyDescent="0.35">
      <c r="A129" s="375"/>
      <c r="B129" s="384"/>
      <c r="C129" s="104" t="s">
        <v>31</v>
      </c>
      <c r="D129" s="104">
        <v>22</v>
      </c>
      <c r="E129" s="105"/>
      <c r="F129" s="364">
        <v>3</v>
      </c>
      <c r="G129" s="364"/>
      <c r="H129" s="139">
        <f t="shared" si="42"/>
        <v>3</v>
      </c>
      <c r="I129" s="106"/>
      <c r="J129" s="106"/>
      <c r="K129" s="106">
        <v>10</v>
      </c>
      <c r="L129" s="106">
        <v>11</v>
      </c>
      <c r="M129" s="364"/>
      <c r="N129" s="364"/>
      <c r="O129" s="106">
        <v>1</v>
      </c>
      <c r="P129" s="107"/>
      <c r="Q129" s="135"/>
      <c r="R129" s="364"/>
      <c r="S129" s="364"/>
      <c r="T129" s="364"/>
      <c r="U129" s="364"/>
      <c r="V129" s="143">
        <f t="shared" si="43"/>
        <v>4</v>
      </c>
      <c r="W129" s="6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20.25" customHeight="1" thickBot="1" x14ac:dyDescent="0.35">
      <c r="A130" s="376"/>
      <c r="B130" s="392"/>
      <c r="C130" s="277"/>
      <c r="D130" s="278">
        <f>SUM(D122:D129)</f>
        <v>131</v>
      </c>
      <c r="E130" s="275"/>
      <c r="F130" s="365">
        <f>SUM(F122:F129)</f>
        <v>18</v>
      </c>
      <c r="G130" s="365"/>
      <c r="H130" s="273">
        <f>SUM(H122:H129)</f>
        <v>18</v>
      </c>
      <c r="I130" s="273">
        <f>SUM(I122:I129)</f>
        <v>0.05</v>
      </c>
      <c r="J130" s="273">
        <f>SUM(J122:J129)</f>
        <v>0</v>
      </c>
      <c r="K130" s="273"/>
      <c r="L130" s="273"/>
      <c r="M130" s="365">
        <f>SUM(M122:M129)</f>
        <v>0</v>
      </c>
      <c r="N130" s="365"/>
      <c r="O130" s="273">
        <f>SUM(O122:O129)</f>
        <v>3</v>
      </c>
      <c r="P130" s="274"/>
      <c r="Q130" s="275"/>
      <c r="R130" s="365">
        <f>SUM(R122:R129)</f>
        <v>0</v>
      </c>
      <c r="S130" s="365"/>
      <c r="T130" s="365"/>
      <c r="U130" s="365"/>
      <c r="V130" s="288">
        <f>SUM(V122:V129)</f>
        <v>21</v>
      </c>
      <c r="W130" s="6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97.5" customHeight="1" thickBot="1" x14ac:dyDescent="0.3">
      <c r="A131" s="374">
        <v>16</v>
      </c>
      <c r="B131" s="383" t="s">
        <v>132</v>
      </c>
      <c r="C131" s="150" t="s">
        <v>45</v>
      </c>
      <c r="D131" s="150">
        <v>21</v>
      </c>
      <c r="E131" s="151" t="s">
        <v>109</v>
      </c>
      <c r="F131" s="369">
        <v>18</v>
      </c>
      <c r="G131" s="369"/>
      <c r="H131" s="152">
        <f t="shared" ref="H131" si="44">SUM(F131,G131)</f>
        <v>18</v>
      </c>
      <c r="I131" s="153">
        <v>0.1</v>
      </c>
      <c r="J131" s="153">
        <v>0.1</v>
      </c>
      <c r="K131" s="152" t="s">
        <v>45</v>
      </c>
      <c r="L131" s="152">
        <v>21</v>
      </c>
      <c r="M131" s="367" t="s">
        <v>183</v>
      </c>
      <c r="N131" s="367"/>
      <c r="O131" s="152">
        <v>5</v>
      </c>
      <c r="P131" s="154"/>
      <c r="Q131" s="155"/>
      <c r="R131" s="369"/>
      <c r="S131" s="369"/>
      <c r="T131" s="369"/>
      <c r="U131" s="369"/>
      <c r="V131" s="156">
        <f t="shared" ref="V131" si="45">H131+O131+R131</f>
        <v>23</v>
      </c>
      <c r="W131" s="6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9.5" customHeight="1" thickBot="1" x14ac:dyDescent="0.35">
      <c r="A132" s="376"/>
      <c r="B132" s="392"/>
      <c r="C132" s="277"/>
      <c r="D132" s="278">
        <f>SUM(D131:D131)</f>
        <v>21</v>
      </c>
      <c r="E132" s="275"/>
      <c r="F132" s="365">
        <f>SUM(F131:F131)</f>
        <v>18</v>
      </c>
      <c r="G132" s="365"/>
      <c r="H132" s="273">
        <f>SUM(H131:H131)</f>
        <v>18</v>
      </c>
      <c r="I132" s="273">
        <f>SUM(I131:I131)</f>
        <v>0.1</v>
      </c>
      <c r="J132" s="273">
        <f>SUM(J131:J131)</f>
        <v>0.1</v>
      </c>
      <c r="K132" s="273"/>
      <c r="L132" s="273"/>
      <c r="M132" s="365">
        <f>SUM(M131:M131)</f>
        <v>0</v>
      </c>
      <c r="N132" s="365"/>
      <c r="O132" s="273">
        <f>SUM(O131:O131)</f>
        <v>5</v>
      </c>
      <c r="P132" s="274"/>
      <c r="Q132" s="275"/>
      <c r="R132" s="365">
        <f>SUM(R131:R131)</f>
        <v>0</v>
      </c>
      <c r="S132" s="365"/>
      <c r="T132" s="365"/>
      <c r="U132" s="365"/>
      <c r="V132" s="288">
        <f>SUM(V131:V131)</f>
        <v>23</v>
      </c>
      <c r="W132" s="6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07.25" customHeight="1" thickBot="1" x14ac:dyDescent="0.3">
      <c r="A133" s="374">
        <v>17</v>
      </c>
      <c r="B133" s="383" t="s">
        <v>133</v>
      </c>
      <c r="C133" s="150" t="s">
        <v>51</v>
      </c>
      <c r="D133" s="150">
        <v>20</v>
      </c>
      <c r="E133" s="151" t="s">
        <v>109</v>
      </c>
      <c r="F133" s="369">
        <v>19</v>
      </c>
      <c r="G133" s="369"/>
      <c r="H133" s="152">
        <f t="shared" ref="H133" si="46">SUM(F133,G133)</f>
        <v>19</v>
      </c>
      <c r="I133" s="153">
        <v>0.1</v>
      </c>
      <c r="J133" s="153">
        <v>0.1</v>
      </c>
      <c r="K133" s="152" t="s">
        <v>51</v>
      </c>
      <c r="L133" s="152">
        <v>19</v>
      </c>
      <c r="M133" s="367" t="s">
        <v>195</v>
      </c>
      <c r="N133" s="367"/>
      <c r="O133" s="152">
        <v>5</v>
      </c>
      <c r="P133" s="154"/>
      <c r="Q133" s="155"/>
      <c r="R133" s="369"/>
      <c r="S133" s="369"/>
      <c r="T133" s="369"/>
      <c r="U133" s="369"/>
      <c r="V133" s="156">
        <f t="shared" ref="V133" si="47">H133+O133+R133</f>
        <v>24</v>
      </c>
      <c r="W133" s="6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2.75" customHeight="1" thickBot="1" x14ac:dyDescent="0.35">
      <c r="A134" s="376"/>
      <c r="B134" s="392"/>
      <c r="C134" s="277"/>
      <c r="D134" s="278">
        <f>SUM(D133:D133)</f>
        <v>20</v>
      </c>
      <c r="E134" s="275"/>
      <c r="F134" s="365"/>
      <c r="G134" s="365"/>
      <c r="H134" s="273">
        <f>SUM(H133:H133)</f>
        <v>19</v>
      </c>
      <c r="I134" s="273">
        <f>SUM(I133:I133)</f>
        <v>0.1</v>
      </c>
      <c r="J134" s="273">
        <f>SUM(J133:J133)</f>
        <v>0.1</v>
      </c>
      <c r="K134" s="273"/>
      <c r="L134" s="273"/>
      <c r="M134" s="365">
        <f>SUM(M133:M133)</f>
        <v>0</v>
      </c>
      <c r="N134" s="365"/>
      <c r="O134" s="273">
        <f>SUM(O133:O133)</f>
        <v>5</v>
      </c>
      <c r="P134" s="274"/>
      <c r="Q134" s="275"/>
      <c r="R134" s="365">
        <f>SUM(R133:R133)</f>
        <v>0</v>
      </c>
      <c r="S134" s="365"/>
      <c r="T134" s="365"/>
      <c r="U134" s="365"/>
      <c r="V134" s="288">
        <f>SUM(V133:V133)</f>
        <v>24</v>
      </c>
      <c r="W134" s="6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2.75" customHeight="1" thickBot="1" x14ac:dyDescent="0.35">
      <c r="A135" s="374">
        <v>18</v>
      </c>
      <c r="B135" s="383" t="s">
        <v>134</v>
      </c>
      <c r="C135" s="160" t="s">
        <v>64</v>
      </c>
      <c r="D135" s="160">
        <v>25</v>
      </c>
      <c r="E135" s="141" t="s">
        <v>37</v>
      </c>
      <c r="F135" s="448">
        <v>1</v>
      </c>
      <c r="G135" s="448"/>
      <c r="H135" s="121">
        <f t="shared" ref="H135:H143" si="48">SUM(F135,G135)</f>
        <v>1</v>
      </c>
      <c r="I135" s="161">
        <v>0.05</v>
      </c>
      <c r="J135" s="121"/>
      <c r="K135" s="121"/>
      <c r="L135" s="121"/>
      <c r="M135" s="448"/>
      <c r="N135" s="448"/>
      <c r="O135" s="121">
        <f t="shared" ref="O135:O143" si="49">SUM(M135,N135)</f>
        <v>0</v>
      </c>
      <c r="P135" s="141"/>
      <c r="Q135" s="160"/>
      <c r="R135" s="448"/>
      <c r="S135" s="448"/>
      <c r="T135" s="448"/>
      <c r="U135" s="448"/>
      <c r="V135" s="162">
        <f t="shared" ref="V135:V143" si="50">H135+O135+R135</f>
        <v>1</v>
      </c>
      <c r="W135" s="6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2.75" customHeight="1" thickBot="1" x14ac:dyDescent="0.35">
      <c r="A136" s="375"/>
      <c r="B136" s="447"/>
      <c r="C136" s="160" t="s">
        <v>54</v>
      </c>
      <c r="D136" s="85">
        <v>25</v>
      </c>
      <c r="E136" s="91"/>
      <c r="F136" s="354">
        <v>1</v>
      </c>
      <c r="G136" s="355"/>
      <c r="H136" s="121">
        <f t="shared" si="48"/>
        <v>1</v>
      </c>
      <c r="I136" s="88"/>
      <c r="J136" s="87"/>
      <c r="K136" s="87"/>
      <c r="L136" s="87"/>
      <c r="M136" s="354"/>
      <c r="N136" s="355"/>
      <c r="O136" s="87"/>
      <c r="P136" s="91"/>
      <c r="Q136" s="85"/>
      <c r="R136" s="354"/>
      <c r="S136" s="355"/>
      <c r="T136" s="354"/>
      <c r="U136" s="355"/>
      <c r="V136" s="162">
        <f t="shared" si="50"/>
        <v>1</v>
      </c>
      <c r="W136" s="6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2.75" customHeight="1" thickBot="1" x14ac:dyDescent="0.35">
      <c r="A137" s="375"/>
      <c r="B137" s="447"/>
      <c r="C137" s="94" t="s">
        <v>69</v>
      </c>
      <c r="D137" s="85">
        <v>23</v>
      </c>
      <c r="E137" s="91"/>
      <c r="F137" s="354">
        <v>2</v>
      </c>
      <c r="G137" s="355"/>
      <c r="H137" s="121">
        <f t="shared" si="48"/>
        <v>2</v>
      </c>
      <c r="I137" s="88"/>
      <c r="J137" s="87"/>
      <c r="K137" s="87"/>
      <c r="L137" s="87"/>
      <c r="M137" s="354"/>
      <c r="N137" s="355"/>
      <c r="O137" s="87"/>
      <c r="P137" s="91"/>
      <c r="Q137" s="85"/>
      <c r="R137" s="354"/>
      <c r="S137" s="355"/>
      <c r="T137" s="354"/>
      <c r="U137" s="355"/>
      <c r="V137" s="162">
        <f t="shared" si="50"/>
        <v>2</v>
      </c>
      <c r="W137" s="6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2.75" customHeight="1" thickBot="1" x14ac:dyDescent="0.35">
      <c r="A138" s="375"/>
      <c r="B138" s="447"/>
      <c r="C138" s="94" t="s">
        <v>17</v>
      </c>
      <c r="D138" s="85">
        <v>25</v>
      </c>
      <c r="E138" s="91"/>
      <c r="F138" s="354">
        <v>2</v>
      </c>
      <c r="G138" s="355"/>
      <c r="H138" s="121">
        <f t="shared" si="48"/>
        <v>2</v>
      </c>
      <c r="I138" s="88"/>
      <c r="J138" s="87"/>
      <c r="K138" s="87"/>
      <c r="L138" s="87"/>
      <c r="M138" s="354"/>
      <c r="N138" s="355"/>
      <c r="O138" s="87"/>
      <c r="P138" s="91"/>
      <c r="Q138" s="85"/>
      <c r="R138" s="354"/>
      <c r="S138" s="355"/>
      <c r="T138" s="354"/>
      <c r="U138" s="355"/>
      <c r="V138" s="162">
        <f t="shared" si="50"/>
        <v>2</v>
      </c>
      <c r="W138" s="6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2.75" customHeight="1" thickBot="1" x14ac:dyDescent="0.35">
      <c r="A139" s="375"/>
      <c r="B139" s="384"/>
      <c r="C139" s="94" t="s">
        <v>31</v>
      </c>
      <c r="D139" s="94">
        <v>22</v>
      </c>
      <c r="E139" s="101"/>
      <c r="F139" s="366">
        <v>2</v>
      </c>
      <c r="G139" s="366"/>
      <c r="H139" s="121">
        <f t="shared" si="48"/>
        <v>2</v>
      </c>
      <c r="I139" s="96"/>
      <c r="J139" s="96"/>
      <c r="K139" s="96"/>
      <c r="L139" s="96"/>
      <c r="M139" s="366"/>
      <c r="N139" s="366"/>
      <c r="O139" s="96">
        <f t="shared" si="49"/>
        <v>0</v>
      </c>
      <c r="P139" s="101"/>
      <c r="Q139" s="94"/>
      <c r="R139" s="366"/>
      <c r="S139" s="366"/>
      <c r="T139" s="366"/>
      <c r="U139" s="366"/>
      <c r="V139" s="162">
        <f t="shared" si="50"/>
        <v>2</v>
      </c>
      <c r="W139" s="6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2.75" customHeight="1" thickBot="1" x14ac:dyDescent="0.35">
      <c r="A140" s="375"/>
      <c r="B140" s="384"/>
      <c r="C140" s="94" t="s">
        <v>44</v>
      </c>
      <c r="D140" s="94">
        <v>22</v>
      </c>
      <c r="E140" s="265" t="s">
        <v>52</v>
      </c>
      <c r="F140" s="354">
        <v>4</v>
      </c>
      <c r="G140" s="355"/>
      <c r="H140" s="121">
        <f t="shared" si="48"/>
        <v>4</v>
      </c>
      <c r="I140" s="96"/>
      <c r="J140" s="96"/>
      <c r="K140" s="96"/>
      <c r="L140" s="96"/>
      <c r="M140" s="354"/>
      <c r="N140" s="355"/>
      <c r="O140" s="96"/>
      <c r="P140" s="265"/>
      <c r="Q140" s="94"/>
      <c r="R140" s="354"/>
      <c r="S140" s="355"/>
      <c r="T140" s="354"/>
      <c r="U140" s="355"/>
      <c r="V140" s="162">
        <f t="shared" si="50"/>
        <v>4</v>
      </c>
      <c r="W140" s="6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2.75" customHeight="1" thickBot="1" x14ac:dyDescent="0.35">
      <c r="A141" s="375"/>
      <c r="B141" s="384"/>
      <c r="C141" s="94" t="s">
        <v>70</v>
      </c>
      <c r="D141" s="94">
        <v>26</v>
      </c>
      <c r="E141" s="265"/>
      <c r="F141" s="354">
        <v>4</v>
      </c>
      <c r="G141" s="355"/>
      <c r="H141" s="121">
        <f t="shared" si="48"/>
        <v>4</v>
      </c>
      <c r="I141" s="96"/>
      <c r="J141" s="96"/>
      <c r="K141" s="96"/>
      <c r="L141" s="96"/>
      <c r="M141" s="354"/>
      <c r="N141" s="355"/>
      <c r="O141" s="96"/>
      <c r="P141" s="265"/>
      <c r="Q141" s="94"/>
      <c r="R141" s="354"/>
      <c r="S141" s="355"/>
      <c r="T141" s="354"/>
      <c r="U141" s="355"/>
      <c r="V141" s="162">
        <f t="shared" si="50"/>
        <v>4</v>
      </c>
      <c r="W141" s="6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2.75" customHeight="1" thickBot="1" x14ac:dyDescent="0.35">
      <c r="A142" s="375"/>
      <c r="B142" s="384"/>
      <c r="C142" s="94" t="s">
        <v>61</v>
      </c>
      <c r="D142" s="94">
        <v>22</v>
      </c>
      <c r="E142" s="101" t="s">
        <v>52</v>
      </c>
      <c r="F142" s="366">
        <v>4</v>
      </c>
      <c r="G142" s="366"/>
      <c r="H142" s="121">
        <f t="shared" si="48"/>
        <v>4</v>
      </c>
      <c r="I142" s="96"/>
      <c r="J142" s="96"/>
      <c r="K142" s="96"/>
      <c r="L142" s="96"/>
      <c r="M142" s="366"/>
      <c r="N142" s="366"/>
      <c r="O142" s="96">
        <v>0</v>
      </c>
      <c r="P142" s="101"/>
      <c r="Q142" s="94"/>
      <c r="R142" s="366"/>
      <c r="S142" s="366"/>
      <c r="T142" s="366"/>
      <c r="U142" s="366"/>
      <c r="V142" s="162">
        <f t="shared" si="50"/>
        <v>4</v>
      </c>
      <c r="W142" s="6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2.75" customHeight="1" thickBot="1" x14ac:dyDescent="0.35">
      <c r="A143" s="375"/>
      <c r="B143" s="384"/>
      <c r="C143" s="103">
        <v>10</v>
      </c>
      <c r="D143" s="104">
        <v>10</v>
      </c>
      <c r="E143" s="107"/>
      <c r="F143" s="364">
        <v>5</v>
      </c>
      <c r="G143" s="364"/>
      <c r="H143" s="121">
        <f t="shared" si="48"/>
        <v>5</v>
      </c>
      <c r="I143" s="106"/>
      <c r="J143" s="106"/>
      <c r="K143" s="106"/>
      <c r="L143" s="106"/>
      <c r="M143" s="364"/>
      <c r="N143" s="364"/>
      <c r="O143" s="106">
        <f t="shared" si="49"/>
        <v>0</v>
      </c>
      <c r="P143" s="107"/>
      <c r="Q143" s="104"/>
      <c r="R143" s="364"/>
      <c r="S143" s="364"/>
      <c r="T143" s="364"/>
      <c r="U143" s="364"/>
      <c r="V143" s="162">
        <f t="shared" si="50"/>
        <v>5</v>
      </c>
      <c r="W143" s="6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2.75" customHeight="1" thickBot="1" x14ac:dyDescent="0.35">
      <c r="A144" s="376"/>
      <c r="B144" s="392"/>
      <c r="C144" s="277"/>
      <c r="D144" s="278">
        <f>SUM(D135:D143)</f>
        <v>200</v>
      </c>
      <c r="E144" s="274"/>
      <c r="F144" s="365">
        <f>SUM(F134:F143)</f>
        <v>25</v>
      </c>
      <c r="G144" s="365"/>
      <c r="H144" s="273">
        <f t="shared" ref="H144:J144" si="51">SUM(H135:H143)</f>
        <v>25</v>
      </c>
      <c r="I144" s="273">
        <f t="shared" si="51"/>
        <v>0.05</v>
      </c>
      <c r="J144" s="273">
        <f t="shared" si="51"/>
        <v>0</v>
      </c>
      <c r="K144" s="273"/>
      <c r="L144" s="273"/>
      <c r="M144" s="365">
        <f t="shared" ref="M144:O144" si="52">SUM(M135:M143)</f>
        <v>0</v>
      </c>
      <c r="N144" s="365"/>
      <c r="O144" s="273">
        <f t="shared" si="52"/>
        <v>0</v>
      </c>
      <c r="P144" s="274"/>
      <c r="Q144" s="278"/>
      <c r="R144" s="365">
        <f t="shared" ref="R144" si="53">SUM(R135:R143)</f>
        <v>0</v>
      </c>
      <c r="S144" s="365"/>
      <c r="T144" s="365"/>
      <c r="U144" s="365"/>
      <c r="V144" s="288">
        <f>SUM(V135:V143)</f>
        <v>25</v>
      </c>
      <c r="W144" s="6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32.25" customHeight="1" thickBot="1" x14ac:dyDescent="0.3">
      <c r="A145" s="374">
        <v>19</v>
      </c>
      <c r="B145" s="405" t="s">
        <v>135</v>
      </c>
      <c r="C145" s="157" t="s">
        <v>64</v>
      </c>
      <c r="D145" s="157">
        <v>25</v>
      </c>
      <c r="E145" s="267" t="s">
        <v>50</v>
      </c>
      <c r="F145" s="368">
        <v>3</v>
      </c>
      <c r="G145" s="368"/>
      <c r="H145" s="139">
        <f t="shared" ref="H145:H149" si="54">SUM(F145,G145)</f>
        <v>3</v>
      </c>
      <c r="I145" s="140">
        <v>0.05</v>
      </c>
      <c r="J145" s="163">
        <v>0.1</v>
      </c>
      <c r="K145" s="139">
        <v>11</v>
      </c>
      <c r="L145" s="139">
        <v>10</v>
      </c>
      <c r="M145" s="545" t="s">
        <v>179</v>
      </c>
      <c r="N145" s="545"/>
      <c r="O145" s="139">
        <v>1</v>
      </c>
      <c r="P145" s="159"/>
      <c r="Q145" s="157"/>
      <c r="R145" s="401"/>
      <c r="S145" s="402"/>
      <c r="T145" s="401"/>
      <c r="U145" s="402"/>
      <c r="V145" s="143">
        <f t="shared" ref="V145:V149" si="55">H145+O145+R145</f>
        <v>4</v>
      </c>
      <c r="W145" s="6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32.25" customHeight="1" thickBot="1" x14ac:dyDescent="0.3">
      <c r="A146" s="375"/>
      <c r="B146" s="406"/>
      <c r="C146" s="157" t="s">
        <v>54</v>
      </c>
      <c r="D146" s="165">
        <v>25</v>
      </c>
      <c r="E146" s="266"/>
      <c r="F146" s="352">
        <v>3</v>
      </c>
      <c r="G146" s="353"/>
      <c r="H146" s="139">
        <f t="shared" si="54"/>
        <v>3</v>
      </c>
      <c r="I146" s="172"/>
      <c r="J146" s="168"/>
      <c r="K146" s="167"/>
      <c r="L146" s="167"/>
      <c r="M146" s="360"/>
      <c r="N146" s="361"/>
      <c r="O146" s="167"/>
      <c r="P146" s="266"/>
      <c r="Q146" s="165"/>
      <c r="R146" s="263"/>
      <c r="S146" s="264"/>
      <c r="T146" s="263"/>
      <c r="U146" s="264"/>
      <c r="V146" s="143">
        <f t="shared" si="55"/>
        <v>3</v>
      </c>
      <c r="W146" s="6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32.25" customHeight="1" thickBot="1" x14ac:dyDescent="0.35">
      <c r="A147" s="375"/>
      <c r="B147" s="406"/>
      <c r="C147" s="94" t="s">
        <v>62</v>
      </c>
      <c r="D147" s="165">
        <v>22</v>
      </c>
      <c r="E147" s="266"/>
      <c r="F147" s="352">
        <v>3</v>
      </c>
      <c r="G147" s="353"/>
      <c r="H147" s="139">
        <f t="shared" si="54"/>
        <v>3</v>
      </c>
      <c r="I147" s="172"/>
      <c r="J147" s="168"/>
      <c r="K147" s="167"/>
      <c r="L147" s="167"/>
      <c r="M147" s="360"/>
      <c r="N147" s="361"/>
      <c r="O147" s="167"/>
      <c r="P147" s="266"/>
      <c r="Q147" s="165"/>
      <c r="R147" s="263"/>
      <c r="S147" s="264"/>
      <c r="T147" s="263"/>
      <c r="U147" s="264"/>
      <c r="V147" s="143">
        <f t="shared" si="55"/>
        <v>3</v>
      </c>
      <c r="W147" s="6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2.75" customHeight="1" thickBot="1" x14ac:dyDescent="0.35">
      <c r="A148" s="375"/>
      <c r="B148" s="406"/>
      <c r="C148" s="94" t="s">
        <v>96</v>
      </c>
      <c r="D148" s="94">
        <v>15</v>
      </c>
      <c r="E148" s="101"/>
      <c r="F148" s="366">
        <v>3</v>
      </c>
      <c r="G148" s="366"/>
      <c r="H148" s="139">
        <f t="shared" si="54"/>
        <v>3</v>
      </c>
      <c r="I148" s="96"/>
      <c r="J148" s="96"/>
      <c r="K148" s="96"/>
      <c r="L148" s="96"/>
      <c r="M148" s="366"/>
      <c r="N148" s="366"/>
      <c r="O148" s="96">
        <f t="shared" ref="O148:O158" si="56">SUM(M148,N148)</f>
        <v>0</v>
      </c>
      <c r="P148" s="101"/>
      <c r="Q148" s="94"/>
      <c r="R148" s="354"/>
      <c r="S148" s="355"/>
      <c r="T148" s="354"/>
      <c r="U148" s="355"/>
      <c r="V148" s="143">
        <f t="shared" si="55"/>
        <v>3</v>
      </c>
      <c r="W148" s="6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2.75" customHeight="1" thickBot="1" x14ac:dyDescent="0.35">
      <c r="A149" s="375"/>
      <c r="B149" s="406"/>
      <c r="C149" s="103">
        <v>11</v>
      </c>
      <c r="D149" s="104">
        <v>10</v>
      </c>
      <c r="E149" s="107"/>
      <c r="F149" s="364">
        <v>7</v>
      </c>
      <c r="G149" s="364"/>
      <c r="H149" s="139">
        <f t="shared" si="54"/>
        <v>7</v>
      </c>
      <c r="I149" s="106"/>
      <c r="J149" s="106"/>
      <c r="K149" s="106"/>
      <c r="L149" s="106"/>
      <c r="M149" s="364"/>
      <c r="N149" s="364"/>
      <c r="O149" s="106">
        <f t="shared" si="56"/>
        <v>0</v>
      </c>
      <c r="P149" s="107"/>
      <c r="Q149" s="104"/>
      <c r="R149" s="362"/>
      <c r="S149" s="363"/>
      <c r="T149" s="362"/>
      <c r="U149" s="363"/>
      <c r="V149" s="143">
        <f t="shared" si="55"/>
        <v>7</v>
      </c>
      <c r="W149" s="6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2.75" customHeight="1" thickBot="1" x14ac:dyDescent="0.35">
      <c r="A150" s="376"/>
      <c r="B150" s="407"/>
      <c r="C150" s="277"/>
      <c r="D150" s="278">
        <f>SUM(D145:D149)</f>
        <v>97</v>
      </c>
      <c r="E150" s="274"/>
      <c r="F150" s="365">
        <f>SUM(F145:F149)</f>
        <v>19</v>
      </c>
      <c r="G150" s="365"/>
      <c r="H150" s="273">
        <f>SUM(H145:H149)</f>
        <v>19</v>
      </c>
      <c r="I150" s="273">
        <f>SUM(I145:I149)</f>
        <v>0.05</v>
      </c>
      <c r="J150" s="273">
        <f>SUM(J145:J149)</f>
        <v>0.1</v>
      </c>
      <c r="K150" s="273"/>
      <c r="L150" s="273"/>
      <c r="M150" s="365"/>
      <c r="N150" s="365"/>
      <c r="O150" s="273">
        <f>SUM(O145:O149)</f>
        <v>1</v>
      </c>
      <c r="P150" s="274"/>
      <c r="Q150" s="278"/>
      <c r="R150" s="420">
        <f>SUM(R145:R149)</f>
        <v>0</v>
      </c>
      <c r="S150" s="421"/>
      <c r="T150" s="365"/>
      <c r="U150" s="365"/>
      <c r="V150" s="288">
        <f>SUM(V145:V149)</f>
        <v>20</v>
      </c>
      <c r="W150" s="6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04.25" customHeight="1" x14ac:dyDescent="0.25">
      <c r="A151" s="374">
        <v>20</v>
      </c>
      <c r="B151" s="383" t="s">
        <v>110</v>
      </c>
      <c r="C151" s="157" t="s">
        <v>53</v>
      </c>
      <c r="D151" s="157">
        <v>21</v>
      </c>
      <c r="E151" s="158" t="s">
        <v>109</v>
      </c>
      <c r="F151" s="368">
        <v>18</v>
      </c>
      <c r="G151" s="368"/>
      <c r="H151" s="139">
        <f t="shared" ref="H151:H158" si="57">SUM(F151,G151)</f>
        <v>18</v>
      </c>
      <c r="I151" s="140">
        <v>0.1</v>
      </c>
      <c r="J151" s="140">
        <v>0.1</v>
      </c>
      <c r="K151" s="139" t="s">
        <v>53</v>
      </c>
      <c r="L151" s="139">
        <v>21</v>
      </c>
      <c r="M151" s="367" t="s">
        <v>196</v>
      </c>
      <c r="N151" s="367"/>
      <c r="O151" s="139">
        <v>4</v>
      </c>
      <c r="P151" s="159"/>
      <c r="Q151" s="157"/>
      <c r="R151" s="368"/>
      <c r="S151" s="368"/>
      <c r="T151" s="368"/>
      <c r="U151" s="368"/>
      <c r="V151" s="143">
        <f t="shared" ref="V151:V155" si="58">H151+O151+R151</f>
        <v>22</v>
      </c>
      <c r="W151" s="6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3.5" customHeight="1" x14ac:dyDescent="0.3">
      <c r="A152" s="375"/>
      <c r="B152" s="384"/>
      <c r="C152" s="118"/>
      <c r="D152" s="118"/>
      <c r="E152" s="101"/>
      <c r="F152" s="366"/>
      <c r="G152" s="366"/>
      <c r="H152" s="96"/>
      <c r="I152" s="96"/>
      <c r="J152" s="96"/>
      <c r="K152" s="96"/>
      <c r="L152" s="96"/>
      <c r="M152" s="366"/>
      <c r="N152" s="366"/>
      <c r="O152" s="96"/>
      <c r="P152" s="265" t="s">
        <v>44</v>
      </c>
      <c r="Q152" s="118" t="s">
        <v>37</v>
      </c>
      <c r="R152" s="461">
        <v>1</v>
      </c>
      <c r="S152" s="461"/>
      <c r="T152" s="459" t="s">
        <v>104</v>
      </c>
      <c r="U152" s="459"/>
      <c r="V152" s="146">
        <f t="shared" si="58"/>
        <v>1</v>
      </c>
      <c r="W152" s="6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45" customHeight="1" x14ac:dyDescent="0.3">
      <c r="A153" s="375"/>
      <c r="B153" s="384"/>
      <c r="C153" s="94"/>
      <c r="D153" s="94"/>
      <c r="E153" s="101"/>
      <c r="F153" s="366"/>
      <c r="G153" s="366"/>
      <c r="H153" s="96"/>
      <c r="I153" s="96"/>
      <c r="J153" s="96"/>
      <c r="K153" s="96"/>
      <c r="L153" s="96"/>
      <c r="M153" s="366"/>
      <c r="N153" s="366"/>
      <c r="O153" s="96"/>
      <c r="P153" s="101"/>
      <c r="Q153" s="164" t="s">
        <v>106</v>
      </c>
      <c r="R153" s="461">
        <v>1</v>
      </c>
      <c r="S153" s="461"/>
      <c r="T153" s="459"/>
      <c r="U153" s="459"/>
      <c r="V153" s="146">
        <f t="shared" si="58"/>
        <v>1</v>
      </c>
      <c r="W153" s="6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3.5" customHeight="1" x14ac:dyDescent="0.3">
      <c r="A154" s="375"/>
      <c r="B154" s="384"/>
      <c r="C154" s="94"/>
      <c r="D154" s="94"/>
      <c r="E154" s="101"/>
      <c r="F154" s="366"/>
      <c r="G154" s="366"/>
      <c r="H154" s="96"/>
      <c r="I154" s="96"/>
      <c r="J154" s="96"/>
      <c r="K154" s="96"/>
      <c r="L154" s="96"/>
      <c r="M154" s="366"/>
      <c r="N154" s="366"/>
      <c r="O154" s="96"/>
      <c r="P154" s="101"/>
      <c r="Q154" s="118" t="s">
        <v>107</v>
      </c>
      <c r="R154" s="461">
        <v>1</v>
      </c>
      <c r="S154" s="461"/>
      <c r="T154" s="459"/>
      <c r="U154" s="459"/>
      <c r="V154" s="146">
        <v>1</v>
      </c>
      <c r="W154" s="6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3.5" customHeight="1" thickBot="1" x14ac:dyDescent="0.35">
      <c r="A155" s="375"/>
      <c r="B155" s="384"/>
      <c r="C155" s="104"/>
      <c r="D155" s="104"/>
      <c r="E155" s="107"/>
      <c r="F155" s="364"/>
      <c r="G155" s="364"/>
      <c r="H155" s="106">
        <f t="shared" si="57"/>
        <v>0</v>
      </c>
      <c r="I155" s="106"/>
      <c r="J155" s="106"/>
      <c r="K155" s="106"/>
      <c r="L155" s="106"/>
      <c r="M155" s="364"/>
      <c r="N155" s="364"/>
      <c r="O155" s="106">
        <f t="shared" si="56"/>
        <v>0</v>
      </c>
      <c r="P155" s="107"/>
      <c r="Q155" s="122" t="s">
        <v>108</v>
      </c>
      <c r="R155" s="446">
        <v>1</v>
      </c>
      <c r="S155" s="446"/>
      <c r="T155" s="460"/>
      <c r="U155" s="460"/>
      <c r="V155" s="149">
        <f t="shared" si="58"/>
        <v>1</v>
      </c>
      <c r="W155" s="6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2.75" customHeight="1" thickBot="1" x14ac:dyDescent="0.35">
      <c r="A156" s="376"/>
      <c r="B156" s="392"/>
      <c r="C156" s="277"/>
      <c r="D156" s="278">
        <f>SUM(D151:D155)</f>
        <v>21</v>
      </c>
      <c r="E156" s="274"/>
      <c r="F156" s="365">
        <f>SUM(F151:F155)</f>
        <v>18</v>
      </c>
      <c r="G156" s="365"/>
      <c r="H156" s="273">
        <f t="shared" si="57"/>
        <v>18</v>
      </c>
      <c r="I156" s="273"/>
      <c r="J156" s="273">
        <f>SUM(J151:J155)</f>
        <v>0.1</v>
      </c>
      <c r="K156" s="273"/>
      <c r="L156" s="273"/>
      <c r="M156" s="365">
        <f>SUM(M151:M155)</f>
        <v>0</v>
      </c>
      <c r="N156" s="365"/>
      <c r="O156" s="273">
        <f>SUM(O151:O155)</f>
        <v>4</v>
      </c>
      <c r="P156" s="274"/>
      <c r="Q156" s="278"/>
      <c r="R156" s="365">
        <f>SUM(R151:R155)</f>
        <v>4</v>
      </c>
      <c r="S156" s="365"/>
      <c r="T156" s="365"/>
      <c r="U156" s="365"/>
      <c r="V156" s="288">
        <f>SUM(V151:V155)</f>
        <v>26</v>
      </c>
      <c r="W156" s="6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33" customHeight="1" x14ac:dyDescent="0.25">
      <c r="A157" s="374">
        <v>21</v>
      </c>
      <c r="B157" s="405" t="s">
        <v>136</v>
      </c>
      <c r="C157" s="157" t="s">
        <v>54</v>
      </c>
      <c r="D157" s="157">
        <v>25</v>
      </c>
      <c r="E157" s="158" t="s">
        <v>126</v>
      </c>
      <c r="F157" s="368">
        <v>6</v>
      </c>
      <c r="G157" s="368"/>
      <c r="H157" s="139">
        <f t="shared" si="57"/>
        <v>6</v>
      </c>
      <c r="I157" s="140">
        <v>0.1</v>
      </c>
      <c r="J157" s="139"/>
      <c r="K157" s="139"/>
      <c r="L157" s="139"/>
      <c r="M157" s="368"/>
      <c r="N157" s="368"/>
      <c r="O157" s="139">
        <f t="shared" si="56"/>
        <v>0</v>
      </c>
      <c r="P157" s="159"/>
      <c r="Q157" s="157"/>
      <c r="R157" s="401"/>
      <c r="S157" s="402"/>
      <c r="T157" s="401"/>
      <c r="U157" s="402"/>
      <c r="V157" s="143">
        <f t="shared" ref="V157:V158" si="59">H157+O157+R157</f>
        <v>6</v>
      </c>
      <c r="W157" s="6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3.5" customHeight="1" thickBot="1" x14ac:dyDescent="0.35">
      <c r="A158" s="375"/>
      <c r="B158" s="406"/>
      <c r="C158" s="103">
        <v>10</v>
      </c>
      <c r="D158" s="104">
        <v>11</v>
      </c>
      <c r="E158" s="107"/>
      <c r="F158" s="364">
        <v>6</v>
      </c>
      <c r="G158" s="364"/>
      <c r="H158" s="106">
        <f t="shared" si="57"/>
        <v>6</v>
      </c>
      <c r="I158" s="106"/>
      <c r="J158" s="106"/>
      <c r="K158" s="106"/>
      <c r="L158" s="106"/>
      <c r="M158" s="364"/>
      <c r="N158" s="364"/>
      <c r="O158" s="106">
        <f t="shared" si="56"/>
        <v>0</v>
      </c>
      <c r="P158" s="107"/>
      <c r="Q158" s="104"/>
      <c r="R158" s="362"/>
      <c r="S158" s="363"/>
      <c r="T158" s="362"/>
      <c r="U158" s="363"/>
      <c r="V158" s="149">
        <f t="shared" si="59"/>
        <v>6</v>
      </c>
      <c r="W158" s="6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2.75" customHeight="1" thickBot="1" x14ac:dyDescent="0.35">
      <c r="A159" s="443"/>
      <c r="B159" s="444"/>
      <c r="C159" s="277"/>
      <c r="D159" s="278">
        <f>SUM(D157:D158)</f>
        <v>36</v>
      </c>
      <c r="E159" s="274"/>
      <c r="F159" s="365">
        <f>SUM(F157:F158)</f>
        <v>12</v>
      </c>
      <c r="G159" s="365"/>
      <c r="H159" s="273">
        <f>SUM(H157:H158)</f>
        <v>12</v>
      </c>
      <c r="I159" s="273">
        <f>SUM(I157:I158)</f>
        <v>0.1</v>
      </c>
      <c r="J159" s="273">
        <f>SUM(J157:J158)</f>
        <v>0</v>
      </c>
      <c r="K159" s="273"/>
      <c r="L159" s="273"/>
      <c r="M159" s="365">
        <f>SUM(M157:M158)</f>
        <v>0</v>
      </c>
      <c r="N159" s="365"/>
      <c r="O159" s="273">
        <f>SUM(O157:O158)</f>
        <v>0</v>
      </c>
      <c r="P159" s="274"/>
      <c r="Q159" s="278"/>
      <c r="R159" s="420">
        <f>SUM(R157:R158)</f>
        <v>0</v>
      </c>
      <c r="S159" s="421"/>
      <c r="T159" s="365"/>
      <c r="U159" s="365"/>
      <c r="V159" s="288">
        <f>SUM(V157:V158)</f>
        <v>12</v>
      </c>
      <c r="W159" s="6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57.75" customHeight="1" x14ac:dyDescent="0.25">
      <c r="A160" s="388">
        <v>22</v>
      </c>
      <c r="B160" s="445" t="s">
        <v>137</v>
      </c>
      <c r="C160" s="165" t="s">
        <v>69</v>
      </c>
      <c r="D160" s="165">
        <v>23</v>
      </c>
      <c r="E160" s="166" t="s">
        <v>55</v>
      </c>
      <c r="F160" s="473"/>
      <c r="G160" s="473"/>
      <c r="H160" s="167">
        <f>SUM(F160,G160)</f>
        <v>0</v>
      </c>
      <c r="I160" s="167"/>
      <c r="J160" s="168">
        <v>0.1</v>
      </c>
      <c r="K160" s="167" t="s">
        <v>69</v>
      </c>
      <c r="L160" s="167">
        <v>22</v>
      </c>
      <c r="M160" s="440" t="s">
        <v>187</v>
      </c>
      <c r="N160" s="440"/>
      <c r="O160" s="167">
        <v>1</v>
      </c>
      <c r="P160" s="169"/>
      <c r="Q160" s="166"/>
      <c r="R160" s="425"/>
      <c r="S160" s="426"/>
      <c r="T160" s="425"/>
      <c r="U160" s="426"/>
      <c r="V160" s="170">
        <f t="shared" ref="V160:V170" si="60">H160+O160+R160</f>
        <v>1</v>
      </c>
      <c r="W160" s="6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5.75" customHeight="1" x14ac:dyDescent="0.25">
      <c r="A161" s="375"/>
      <c r="B161" s="406"/>
      <c r="C161" s="165" t="s">
        <v>17</v>
      </c>
      <c r="D161" s="165">
        <v>25</v>
      </c>
      <c r="E161" s="317"/>
      <c r="F161" s="352"/>
      <c r="G161" s="353"/>
      <c r="H161" s="167"/>
      <c r="I161" s="167"/>
      <c r="J161" s="168"/>
      <c r="K161" s="167" t="s">
        <v>17</v>
      </c>
      <c r="L161" s="167">
        <v>25</v>
      </c>
      <c r="M161" s="440" t="s">
        <v>186</v>
      </c>
      <c r="N161" s="440"/>
      <c r="O161" s="167">
        <v>2</v>
      </c>
      <c r="P161" s="314"/>
      <c r="Q161" s="317"/>
      <c r="R161" s="312"/>
      <c r="S161" s="313"/>
      <c r="T161" s="312"/>
      <c r="U161" s="313"/>
      <c r="V161" s="170">
        <f t="shared" si="60"/>
        <v>2</v>
      </c>
      <c r="W161" s="6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7.25" customHeight="1" x14ac:dyDescent="0.25">
      <c r="A162" s="375"/>
      <c r="B162" s="406"/>
      <c r="C162" s="165" t="s">
        <v>31</v>
      </c>
      <c r="D162" s="165">
        <v>22</v>
      </c>
      <c r="E162" s="317"/>
      <c r="F162" s="352"/>
      <c r="G162" s="353"/>
      <c r="H162" s="167"/>
      <c r="I162" s="167"/>
      <c r="J162" s="168"/>
      <c r="K162" s="167" t="s">
        <v>31</v>
      </c>
      <c r="L162" s="167">
        <v>23</v>
      </c>
      <c r="M162" s="440"/>
      <c r="N162" s="440"/>
      <c r="O162" s="167">
        <v>1</v>
      </c>
      <c r="P162" s="314"/>
      <c r="Q162" s="317"/>
      <c r="R162" s="312"/>
      <c r="S162" s="313"/>
      <c r="T162" s="312"/>
      <c r="U162" s="313"/>
      <c r="V162" s="170">
        <f t="shared" si="60"/>
        <v>1</v>
      </c>
      <c r="W162" s="6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6.5" customHeight="1" x14ac:dyDescent="0.3">
      <c r="A163" s="375"/>
      <c r="B163" s="406"/>
      <c r="C163" s="94" t="s">
        <v>44</v>
      </c>
      <c r="D163" s="165">
        <v>22</v>
      </c>
      <c r="E163" s="317"/>
      <c r="F163" s="301"/>
      <c r="G163" s="302"/>
      <c r="H163" s="167"/>
      <c r="I163" s="167"/>
      <c r="J163" s="168"/>
      <c r="K163" s="167"/>
      <c r="L163" s="167"/>
      <c r="M163" s="303"/>
      <c r="N163" s="304"/>
      <c r="O163" s="167"/>
      <c r="P163" s="314"/>
      <c r="Q163" s="317"/>
      <c r="R163" s="312"/>
      <c r="S163" s="313"/>
      <c r="T163" s="312"/>
      <c r="U163" s="313"/>
      <c r="V163" s="170">
        <f t="shared" si="60"/>
        <v>0</v>
      </c>
      <c r="W163" s="6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6.5" customHeight="1" thickBot="1" x14ac:dyDescent="0.35">
      <c r="A164" s="375"/>
      <c r="B164" s="406"/>
      <c r="C164" s="94" t="s">
        <v>70</v>
      </c>
      <c r="D164" s="165">
        <v>26</v>
      </c>
      <c r="E164" s="317"/>
      <c r="F164" s="301"/>
      <c r="G164" s="302"/>
      <c r="H164" s="167"/>
      <c r="I164" s="167"/>
      <c r="J164" s="168"/>
      <c r="K164" s="167"/>
      <c r="L164" s="167"/>
      <c r="M164" s="303"/>
      <c r="N164" s="304"/>
      <c r="O164" s="167"/>
      <c r="P164" s="314"/>
      <c r="Q164" s="317"/>
      <c r="R164" s="312"/>
      <c r="S164" s="313"/>
      <c r="T164" s="312"/>
      <c r="U164" s="313"/>
      <c r="V164" s="170">
        <f t="shared" si="60"/>
        <v>0</v>
      </c>
      <c r="W164" s="6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33.75" customHeight="1" x14ac:dyDescent="0.3">
      <c r="A165" s="375"/>
      <c r="B165" s="406"/>
      <c r="C165" s="94" t="s">
        <v>61</v>
      </c>
      <c r="D165" s="94">
        <v>22</v>
      </c>
      <c r="E165" s="95"/>
      <c r="F165" s="366"/>
      <c r="G165" s="366"/>
      <c r="H165" s="96">
        <f>SUM(F165,G165)</f>
        <v>0</v>
      </c>
      <c r="I165" s="96"/>
      <c r="J165" s="96"/>
      <c r="K165" s="96" t="s">
        <v>41</v>
      </c>
      <c r="L165" s="96">
        <v>21</v>
      </c>
      <c r="M165" s="438" t="s">
        <v>178</v>
      </c>
      <c r="N165" s="439"/>
      <c r="O165" s="96">
        <v>1</v>
      </c>
      <c r="P165" s="101"/>
      <c r="Q165" s="95"/>
      <c r="R165" s="354"/>
      <c r="S165" s="355"/>
      <c r="T165" s="354"/>
      <c r="U165" s="355"/>
      <c r="V165" s="170">
        <f t="shared" si="60"/>
        <v>1</v>
      </c>
      <c r="W165" s="6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8.75" customHeight="1" x14ac:dyDescent="0.3">
      <c r="A166" s="375"/>
      <c r="B166" s="406"/>
      <c r="C166" s="94" t="s">
        <v>41</v>
      </c>
      <c r="D166" s="94">
        <v>21</v>
      </c>
      <c r="E166" s="318"/>
      <c r="F166" s="354"/>
      <c r="G166" s="355"/>
      <c r="H166" s="96"/>
      <c r="I166" s="96"/>
      <c r="J166" s="96"/>
      <c r="K166" s="96" t="s">
        <v>62</v>
      </c>
      <c r="L166" s="96">
        <v>22</v>
      </c>
      <c r="M166" s="474"/>
      <c r="N166" s="475"/>
      <c r="O166" s="96">
        <v>1</v>
      </c>
      <c r="P166" s="309"/>
      <c r="Q166" s="318"/>
      <c r="R166" s="299"/>
      <c r="S166" s="300"/>
      <c r="T166" s="299"/>
      <c r="U166" s="300"/>
      <c r="V166" s="170">
        <f t="shared" si="60"/>
        <v>1</v>
      </c>
      <c r="W166" s="6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6.5" customHeight="1" thickBot="1" x14ac:dyDescent="0.35">
      <c r="A167" s="375"/>
      <c r="B167" s="406"/>
      <c r="C167" s="94" t="s">
        <v>62</v>
      </c>
      <c r="D167" s="94">
        <v>22</v>
      </c>
      <c r="E167" s="318"/>
      <c r="F167" s="354"/>
      <c r="G167" s="355"/>
      <c r="H167" s="96"/>
      <c r="I167" s="96"/>
      <c r="J167" s="96"/>
      <c r="K167" s="96" t="s">
        <v>96</v>
      </c>
      <c r="L167" s="96">
        <v>15</v>
      </c>
      <c r="M167" s="474"/>
      <c r="N167" s="475"/>
      <c r="O167" s="96">
        <v>1</v>
      </c>
      <c r="P167" s="309"/>
      <c r="Q167" s="318"/>
      <c r="R167" s="299"/>
      <c r="S167" s="300"/>
      <c r="T167" s="299"/>
      <c r="U167" s="300"/>
      <c r="V167" s="170">
        <f t="shared" si="60"/>
        <v>1</v>
      </c>
      <c r="W167" s="6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33.75" customHeight="1" x14ac:dyDescent="0.3">
      <c r="A168" s="375"/>
      <c r="B168" s="406"/>
      <c r="C168" s="94" t="s">
        <v>96</v>
      </c>
      <c r="D168" s="94">
        <v>15</v>
      </c>
      <c r="E168" s="95"/>
      <c r="F168" s="366"/>
      <c r="G168" s="366"/>
      <c r="H168" s="96">
        <f>SUM(F168,G168)</f>
        <v>0</v>
      </c>
      <c r="I168" s="96"/>
      <c r="J168" s="96"/>
      <c r="K168" s="96">
        <v>10</v>
      </c>
      <c r="L168" s="96">
        <v>11</v>
      </c>
      <c r="M168" s="438" t="s">
        <v>178</v>
      </c>
      <c r="N168" s="439"/>
      <c r="O168" s="96">
        <v>1</v>
      </c>
      <c r="P168" s="101"/>
      <c r="Q168" s="95"/>
      <c r="R168" s="354"/>
      <c r="S168" s="355"/>
      <c r="T168" s="354"/>
      <c r="U168" s="355"/>
      <c r="V168" s="170">
        <f t="shared" si="60"/>
        <v>1</v>
      </c>
      <c r="W168" s="6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12.75" customHeight="1" x14ac:dyDescent="0.3">
      <c r="A169" s="375"/>
      <c r="B169" s="406"/>
      <c r="C169" s="102">
        <v>10</v>
      </c>
      <c r="D169" s="94">
        <v>11</v>
      </c>
      <c r="E169" s="95"/>
      <c r="F169" s="366">
        <v>1</v>
      </c>
      <c r="G169" s="366"/>
      <c r="H169" s="96">
        <f>SUM(F169,G169)</f>
        <v>1</v>
      </c>
      <c r="I169" s="96"/>
      <c r="J169" s="96"/>
      <c r="K169" s="96"/>
      <c r="L169" s="96"/>
      <c r="M169" s="366"/>
      <c r="N169" s="366"/>
      <c r="O169" s="96">
        <f t="shared" ref="O169:O170" si="61">SUM(M169,N169)</f>
        <v>0</v>
      </c>
      <c r="P169" s="101"/>
      <c r="Q169" s="95"/>
      <c r="R169" s="354"/>
      <c r="S169" s="355"/>
      <c r="T169" s="354"/>
      <c r="U169" s="355"/>
      <c r="V169" s="170">
        <f t="shared" si="60"/>
        <v>1</v>
      </c>
      <c r="W169" s="6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12.75" customHeight="1" thickBot="1" x14ac:dyDescent="0.35">
      <c r="A170" s="375"/>
      <c r="B170" s="406"/>
      <c r="C170" s="103">
        <v>11</v>
      </c>
      <c r="D170" s="104">
        <v>10</v>
      </c>
      <c r="E170" s="105"/>
      <c r="F170" s="364">
        <v>1</v>
      </c>
      <c r="G170" s="364"/>
      <c r="H170" s="106">
        <f>SUM(F170,G170)</f>
        <v>1</v>
      </c>
      <c r="I170" s="106"/>
      <c r="J170" s="106"/>
      <c r="K170" s="106"/>
      <c r="L170" s="106"/>
      <c r="M170" s="364"/>
      <c r="N170" s="364"/>
      <c r="O170" s="106">
        <f t="shared" si="61"/>
        <v>0</v>
      </c>
      <c r="P170" s="107"/>
      <c r="Q170" s="105"/>
      <c r="R170" s="362"/>
      <c r="S170" s="363"/>
      <c r="T170" s="362"/>
      <c r="U170" s="363"/>
      <c r="V170" s="170">
        <f t="shared" si="60"/>
        <v>1</v>
      </c>
      <c r="W170" s="6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12.75" customHeight="1" thickBot="1" x14ac:dyDescent="0.35">
      <c r="A171" s="376"/>
      <c r="B171" s="407"/>
      <c r="C171" s="277"/>
      <c r="D171" s="278">
        <f>SUM(D160:D170)</f>
        <v>219</v>
      </c>
      <c r="E171" s="275"/>
      <c r="F171" s="365">
        <f>SUM(F160:F170)</f>
        <v>2</v>
      </c>
      <c r="G171" s="365"/>
      <c r="H171" s="273">
        <f>SUM(H160:H170)</f>
        <v>2</v>
      </c>
      <c r="I171" s="273">
        <f>SUM(I160:I170)</f>
        <v>0</v>
      </c>
      <c r="J171" s="273">
        <f>SUM(J160:J170)</f>
        <v>0.1</v>
      </c>
      <c r="K171" s="273"/>
      <c r="L171" s="273">
        <f>SUM(L160:L170)</f>
        <v>139</v>
      </c>
      <c r="M171" s="365">
        <f>SUM(M160:M170)</f>
        <v>0</v>
      </c>
      <c r="N171" s="365"/>
      <c r="O171" s="273">
        <f>SUM(O160:O170)</f>
        <v>8</v>
      </c>
      <c r="P171" s="307"/>
      <c r="Q171" s="275"/>
      <c r="R171" s="420">
        <f>SUM(R160:R170)</f>
        <v>0</v>
      </c>
      <c r="S171" s="421"/>
      <c r="T171" s="365"/>
      <c r="U171" s="365"/>
      <c r="V171" s="288">
        <f>SUM(V160:V170)</f>
        <v>10</v>
      </c>
      <c r="W171" s="6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134.25" customHeight="1" thickBot="1" x14ac:dyDescent="0.35">
      <c r="A172" s="374">
        <v>23</v>
      </c>
      <c r="B172" s="383" t="s">
        <v>112</v>
      </c>
      <c r="C172" s="63" t="s">
        <v>168</v>
      </c>
      <c r="D172" s="160">
        <v>23</v>
      </c>
      <c r="E172" s="171" t="s">
        <v>56</v>
      </c>
      <c r="F172" s="448">
        <v>2</v>
      </c>
      <c r="G172" s="448"/>
      <c r="H172" s="121">
        <f t="shared" ref="H172:H181" si="62">SUM(F172,G172)</f>
        <v>2</v>
      </c>
      <c r="I172" s="121"/>
      <c r="J172" s="121"/>
      <c r="K172" s="121" t="s">
        <v>69</v>
      </c>
      <c r="L172" s="121">
        <v>22</v>
      </c>
      <c r="M172" s="438" t="s">
        <v>188</v>
      </c>
      <c r="N172" s="439"/>
      <c r="O172" s="121">
        <v>1</v>
      </c>
      <c r="P172" s="141"/>
      <c r="Q172" s="171"/>
      <c r="R172" s="448"/>
      <c r="S172" s="448"/>
      <c r="T172" s="448"/>
      <c r="U172" s="448"/>
      <c r="V172" s="162">
        <f t="shared" ref="V172:V186" si="63">H172+O172+R172</f>
        <v>3</v>
      </c>
      <c r="W172" s="6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12.75" customHeight="1" thickBot="1" x14ac:dyDescent="0.35">
      <c r="A173" s="375"/>
      <c r="B173" s="447"/>
      <c r="C173" s="63" t="s">
        <v>169</v>
      </c>
      <c r="D173" s="85">
        <v>25</v>
      </c>
      <c r="E173" s="86"/>
      <c r="F173" s="354">
        <v>2</v>
      </c>
      <c r="G173" s="355"/>
      <c r="H173" s="87">
        <f t="shared" si="62"/>
        <v>2</v>
      </c>
      <c r="I173" s="87"/>
      <c r="J173" s="87"/>
      <c r="K173" s="121" t="s">
        <v>17</v>
      </c>
      <c r="L173" s="87">
        <v>25</v>
      </c>
      <c r="M173" s="354"/>
      <c r="N173" s="355"/>
      <c r="O173" s="87">
        <v>1</v>
      </c>
      <c r="P173" s="91"/>
      <c r="Q173" s="86"/>
      <c r="R173" s="354"/>
      <c r="S173" s="355"/>
      <c r="T173" s="354"/>
      <c r="U173" s="355"/>
      <c r="V173" s="162">
        <f t="shared" si="63"/>
        <v>3</v>
      </c>
      <c r="W173" s="6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2.75" customHeight="1" thickBot="1" x14ac:dyDescent="0.35">
      <c r="A174" s="375"/>
      <c r="B174" s="447"/>
      <c r="C174" s="63" t="s">
        <v>170</v>
      </c>
      <c r="D174" s="85">
        <v>22</v>
      </c>
      <c r="E174" s="86"/>
      <c r="F174" s="354">
        <v>2</v>
      </c>
      <c r="G174" s="355"/>
      <c r="H174" s="87">
        <f t="shared" si="62"/>
        <v>2</v>
      </c>
      <c r="I174" s="87"/>
      <c r="J174" s="87"/>
      <c r="K174" s="121" t="s">
        <v>31</v>
      </c>
      <c r="L174" s="87">
        <v>23</v>
      </c>
      <c r="M174" s="354"/>
      <c r="N174" s="355"/>
      <c r="O174" s="87">
        <v>1</v>
      </c>
      <c r="P174" s="91"/>
      <c r="Q174" s="86"/>
      <c r="R174" s="354"/>
      <c r="S174" s="355"/>
      <c r="T174" s="354"/>
      <c r="U174" s="355"/>
      <c r="V174" s="162">
        <f t="shared" si="63"/>
        <v>3</v>
      </c>
      <c r="W174" s="6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2.75" customHeight="1" thickBot="1" x14ac:dyDescent="0.35">
      <c r="A175" s="375"/>
      <c r="B175" s="447"/>
      <c r="C175" s="102" t="s">
        <v>171</v>
      </c>
      <c r="D175" s="85">
        <v>22</v>
      </c>
      <c r="E175" s="86"/>
      <c r="F175" s="354">
        <v>2</v>
      </c>
      <c r="G175" s="355"/>
      <c r="H175" s="87">
        <f t="shared" si="62"/>
        <v>2</v>
      </c>
      <c r="I175" s="87"/>
      <c r="J175" s="87"/>
      <c r="K175" s="87"/>
      <c r="L175" s="87"/>
      <c r="M175" s="354"/>
      <c r="N175" s="355"/>
      <c r="O175" s="87"/>
      <c r="P175" s="91"/>
      <c r="Q175" s="86"/>
      <c r="R175" s="354"/>
      <c r="S175" s="355"/>
      <c r="T175" s="354"/>
      <c r="U175" s="355"/>
      <c r="V175" s="162">
        <f t="shared" si="63"/>
        <v>2</v>
      </c>
      <c r="W175" s="6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12.75" customHeight="1" thickBot="1" x14ac:dyDescent="0.35">
      <c r="A176" s="375"/>
      <c r="B176" s="447"/>
      <c r="C176" s="102" t="s">
        <v>172</v>
      </c>
      <c r="D176" s="85">
        <v>26</v>
      </c>
      <c r="E176" s="86"/>
      <c r="F176" s="354">
        <v>2</v>
      </c>
      <c r="G176" s="355"/>
      <c r="H176" s="87">
        <f t="shared" si="62"/>
        <v>2</v>
      </c>
      <c r="I176" s="87"/>
      <c r="J176" s="87"/>
      <c r="K176" s="87"/>
      <c r="L176" s="87"/>
      <c r="M176" s="354"/>
      <c r="N176" s="355"/>
      <c r="O176" s="87"/>
      <c r="P176" s="91"/>
      <c r="Q176" s="86"/>
      <c r="R176" s="354"/>
      <c r="S176" s="355"/>
      <c r="T176" s="354"/>
      <c r="U176" s="355"/>
      <c r="V176" s="162">
        <f t="shared" si="63"/>
        <v>2</v>
      </c>
      <c r="W176" s="6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2.75" customHeight="1" thickBot="1" x14ac:dyDescent="0.35">
      <c r="A177" s="375"/>
      <c r="B177" s="384"/>
      <c r="C177" s="102" t="s">
        <v>173</v>
      </c>
      <c r="D177" s="94">
        <v>22</v>
      </c>
      <c r="E177" s="95"/>
      <c r="F177" s="366">
        <v>2</v>
      </c>
      <c r="G177" s="366"/>
      <c r="H177" s="96">
        <f t="shared" si="62"/>
        <v>2</v>
      </c>
      <c r="I177" s="96"/>
      <c r="J177" s="96"/>
      <c r="K177" s="96"/>
      <c r="L177" s="96"/>
      <c r="M177" s="366"/>
      <c r="N177" s="366"/>
      <c r="O177" s="96">
        <f t="shared" ref="O177:O181" si="64">SUM(M177,N177)</f>
        <v>0</v>
      </c>
      <c r="P177" s="101"/>
      <c r="Q177" s="95"/>
      <c r="R177" s="366"/>
      <c r="S177" s="366"/>
      <c r="T177" s="366"/>
      <c r="U177" s="366"/>
      <c r="V177" s="162">
        <f t="shared" si="63"/>
        <v>2</v>
      </c>
      <c r="W177" s="6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2.75" customHeight="1" thickBot="1" x14ac:dyDescent="0.35">
      <c r="A178" s="375"/>
      <c r="B178" s="384"/>
      <c r="C178" s="102" t="s">
        <v>174</v>
      </c>
      <c r="D178" s="94">
        <v>21</v>
      </c>
      <c r="E178" s="318"/>
      <c r="F178" s="354">
        <v>2</v>
      </c>
      <c r="G178" s="355"/>
      <c r="H178" s="96">
        <f t="shared" si="62"/>
        <v>2</v>
      </c>
      <c r="I178" s="96"/>
      <c r="J178" s="96"/>
      <c r="K178" s="96"/>
      <c r="L178" s="96"/>
      <c r="M178" s="354"/>
      <c r="N178" s="355"/>
      <c r="O178" s="96"/>
      <c r="P178" s="309"/>
      <c r="Q178" s="318"/>
      <c r="R178" s="354"/>
      <c r="S178" s="355"/>
      <c r="T178" s="354"/>
      <c r="U178" s="355"/>
      <c r="V178" s="162">
        <f t="shared" si="63"/>
        <v>2</v>
      </c>
      <c r="W178" s="6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2.75" customHeight="1" thickBot="1" x14ac:dyDescent="0.35">
      <c r="A179" s="375"/>
      <c r="B179" s="384"/>
      <c r="C179" s="102" t="s">
        <v>175</v>
      </c>
      <c r="D179" s="94">
        <v>22</v>
      </c>
      <c r="E179" s="318"/>
      <c r="F179" s="354">
        <v>2</v>
      </c>
      <c r="G179" s="355"/>
      <c r="H179" s="96">
        <f t="shared" si="62"/>
        <v>2</v>
      </c>
      <c r="I179" s="96"/>
      <c r="J179" s="96"/>
      <c r="K179" s="96"/>
      <c r="L179" s="96"/>
      <c r="M179" s="354"/>
      <c r="N179" s="355"/>
      <c r="O179" s="96"/>
      <c r="P179" s="309"/>
      <c r="Q179" s="318"/>
      <c r="R179" s="354"/>
      <c r="S179" s="355"/>
      <c r="T179" s="354"/>
      <c r="U179" s="355"/>
      <c r="V179" s="162">
        <f t="shared" si="63"/>
        <v>2</v>
      </c>
      <c r="W179" s="6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2.75" customHeight="1" thickBot="1" x14ac:dyDescent="0.35">
      <c r="A180" s="375"/>
      <c r="B180" s="384"/>
      <c r="C180" s="102" t="s">
        <v>96</v>
      </c>
      <c r="D180" s="94">
        <v>15</v>
      </c>
      <c r="E180" s="95"/>
      <c r="F180" s="366">
        <v>1</v>
      </c>
      <c r="G180" s="366"/>
      <c r="H180" s="96">
        <f t="shared" si="62"/>
        <v>1</v>
      </c>
      <c r="I180" s="96"/>
      <c r="J180" s="96"/>
      <c r="K180" s="96"/>
      <c r="L180" s="96"/>
      <c r="M180" s="366"/>
      <c r="N180" s="366"/>
      <c r="O180" s="96">
        <f t="shared" si="64"/>
        <v>0</v>
      </c>
      <c r="P180" s="101"/>
      <c r="Q180" s="95"/>
      <c r="R180" s="366"/>
      <c r="S180" s="366"/>
      <c r="T180" s="366"/>
      <c r="U180" s="366"/>
      <c r="V180" s="162">
        <f t="shared" si="63"/>
        <v>1</v>
      </c>
      <c r="W180" s="6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2.75" customHeight="1" thickBot="1" x14ac:dyDescent="0.35">
      <c r="A181" s="375"/>
      <c r="B181" s="384"/>
      <c r="C181" s="102">
        <v>10</v>
      </c>
      <c r="D181" s="94">
        <v>11</v>
      </c>
      <c r="E181" s="95"/>
      <c r="F181" s="366">
        <v>1</v>
      </c>
      <c r="G181" s="366"/>
      <c r="H181" s="96">
        <f t="shared" si="62"/>
        <v>1</v>
      </c>
      <c r="I181" s="96"/>
      <c r="J181" s="96"/>
      <c r="K181" s="96"/>
      <c r="L181" s="96"/>
      <c r="M181" s="366"/>
      <c r="N181" s="366"/>
      <c r="O181" s="96">
        <f t="shared" si="64"/>
        <v>0</v>
      </c>
      <c r="P181" s="101"/>
      <c r="Q181" s="101"/>
      <c r="R181" s="366"/>
      <c r="S181" s="366"/>
      <c r="T181" s="366"/>
      <c r="U181" s="366"/>
      <c r="V181" s="162">
        <f t="shared" si="63"/>
        <v>1</v>
      </c>
      <c r="W181" s="6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2.75" customHeight="1" thickBot="1" x14ac:dyDescent="0.35">
      <c r="A182" s="375"/>
      <c r="B182" s="384"/>
      <c r="C182" s="102">
        <v>11</v>
      </c>
      <c r="D182" s="94">
        <v>10</v>
      </c>
      <c r="E182" s="95"/>
      <c r="F182" s="366">
        <v>1</v>
      </c>
      <c r="G182" s="366"/>
      <c r="H182" s="96">
        <v>1</v>
      </c>
      <c r="I182" s="96"/>
      <c r="J182" s="96"/>
      <c r="K182" s="96"/>
      <c r="L182" s="96"/>
      <c r="M182" s="366"/>
      <c r="N182" s="366"/>
      <c r="O182" s="96">
        <v>0</v>
      </c>
      <c r="P182" s="101"/>
      <c r="Q182" s="101"/>
      <c r="R182" s="366"/>
      <c r="S182" s="366"/>
      <c r="T182" s="459"/>
      <c r="U182" s="459"/>
      <c r="V182" s="162">
        <f t="shared" si="63"/>
        <v>1</v>
      </c>
      <c r="W182" s="6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2.75" customHeight="1" thickBot="1" x14ac:dyDescent="0.35">
      <c r="A183" s="375"/>
      <c r="B183" s="384"/>
      <c r="C183" s="117"/>
      <c r="D183" s="118"/>
      <c r="E183" s="95"/>
      <c r="F183" s="366"/>
      <c r="G183" s="366"/>
      <c r="H183" s="96"/>
      <c r="I183" s="96"/>
      <c r="J183" s="96"/>
      <c r="K183" s="96"/>
      <c r="L183" s="96"/>
      <c r="M183" s="366"/>
      <c r="N183" s="366"/>
      <c r="O183" s="96">
        <v>0</v>
      </c>
      <c r="P183" s="309" t="s">
        <v>96</v>
      </c>
      <c r="Q183" s="117" t="s">
        <v>95</v>
      </c>
      <c r="R183" s="366">
        <v>1</v>
      </c>
      <c r="S183" s="366"/>
      <c r="T183" s="459" t="s">
        <v>111</v>
      </c>
      <c r="U183" s="459"/>
      <c r="V183" s="162">
        <f t="shared" si="63"/>
        <v>1</v>
      </c>
      <c r="W183" s="6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47.25" customHeight="1" thickBot="1" x14ac:dyDescent="0.35">
      <c r="A184" s="375"/>
      <c r="B184" s="384"/>
      <c r="C184" s="102"/>
      <c r="D184" s="94"/>
      <c r="E184" s="95"/>
      <c r="F184" s="366"/>
      <c r="G184" s="366"/>
      <c r="H184" s="96"/>
      <c r="I184" s="96"/>
      <c r="J184" s="96"/>
      <c r="K184" s="96"/>
      <c r="L184" s="96"/>
      <c r="M184" s="366"/>
      <c r="N184" s="366"/>
      <c r="O184" s="96">
        <v>0</v>
      </c>
      <c r="P184" s="101"/>
      <c r="Q184" s="164" t="s">
        <v>106</v>
      </c>
      <c r="R184" s="366">
        <v>1</v>
      </c>
      <c r="S184" s="366"/>
      <c r="T184" s="459"/>
      <c r="U184" s="459"/>
      <c r="V184" s="162">
        <f t="shared" si="63"/>
        <v>1</v>
      </c>
      <c r="W184" s="6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2.75" customHeight="1" thickBot="1" x14ac:dyDescent="0.35">
      <c r="A185" s="375"/>
      <c r="B185" s="384"/>
      <c r="C185" s="102"/>
      <c r="D185" s="94"/>
      <c r="E185" s="95"/>
      <c r="F185" s="366"/>
      <c r="G185" s="366"/>
      <c r="H185" s="96"/>
      <c r="I185" s="96"/>
      <c r="J185" s="96"/>
      <c r="K185" s="96"/>
      <c r="L185" s="96"/>
      <c r="M185" s="354"/>
      <c r="N185" s="355"/>
      <c r="O185" s="96">
        <v>0</v>
      </c>
      <c r="P185" s="101"/>
      <c r="Q185" s="118" t="s">
        <v>107</v>
      </c>
      <c r="R185" s="366">
        <v>1</v>
      </c>
      <c r="S185" s="366"/>
      <c r="T185" s="459"/>
      <c r="U185" s="459"/>
      <c r="V185" s="162">
        <f t="shared" si="63"/>
        <v>1</v>
      </c>
      <c r="W185" s="6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ht="12.75" customHeight="1" thickBot="1" x14ac:dyDescent="0.35">
      <c r="A186" s="375"/>
      <c r="B186" s="384"/>
      <c r="C186" s="103"/>
      <c r="D186" s="104"/>
      <c r="E186" s="105"/>
      <c r="F186" s="364"/>
      <c r="G186" s="364"/>
      <c r="H186" s="106"/>
      <c r="I186" s="106"/>
      <c r="J186" s="106"/>
      <c r="K186" s="106"/>
      <c r="L186" s="106"/>
      <c r="M186" s="364"/>
      <c r="N186" s="364"/>
      <c r="O186" s="106"/>
      <c r="P186" s="107"/>
      <c r="Q186" s="122" t="s">
        <v>108</v>
      </c>
      <c r="R186" s="364">
        <v>1</v>
      </c>
      <c r="S186" s="364"/>
      <c r="T186" s="460"/>
      <c r="U186" s="460"/>
      <c r="V186" s="162">
        <f t="shared" si="63"/>
        <v>1</v>
      </c>
      <c r="W186" s="6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ht="12.75" customHeight="1" thickBot="1" x14ac:dyDescent="0.35">
      <c r="A187" s="376"/>
      <c r="B187" s="392"/>
      <c r="C187" s="277"/>
      <c r="D187" s="278">
        <f>SUM(D172:D186)</f>
        <v>219</v>
      </c>
      <c r="E187" s="307"/>
      <c r="F187" s="365">
        <f>SUM(F172:F186)</f>
        <v>19</v>
      </c>
      <c r="G187" s="365"/>
      <c r="H187" s="273">
        <f>SUM(H172:H186)</f>
        <v>19</v>
      </c>
      <c r="I187" s="273">
        <f>SUM(I172:I186)</f>
        <v>0</v>
      </c>
      <c r="J187" s="273">
        <f>SUM(J172:J186)</f>
        <v>0</v>
      </c>
      <c r="K187" s="273"/>
      <c r="L187" s="273">
        <f>SUM(L172:L186)</f>
        <v>70</v>
      </c>
      <c r="M187" s="365">
        <f>SUM(M172:M186)</f>
        <v>0</v>
      </c>
      <c r="N187" s="365"/>
      <c r="O187" s="273">
        <f>SUM(O172:O186)</f>
        <v>3</v>
      </c>
      <c r="P187" s="307"/>
      <c r="Q187" s="278"/>
      <c r="R187" s="365">
        <f>SUM(R172:R186)</f>
        <v>4</v>
      </c>
      <c r="S187" s="365"/>
      <c r="T187" s="365"/>
      <c r="U187" s="365"/>
      <c r="V187" s="288">
        <f>SUM(V172:V186)</f>
        <v>26</v>
      </c>
      <c r="W187" s="6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ht="81" customHeight="1" x14ac:dyDescent="0.25">
      <c r="A188" s="375">
        <v>24</v>
      </c>
      <c r="B188" s="406" t="s">
        <v>138</v>
      </c>
      <c r="C188" s="165" t="s">
        <v>57</v>
      </c>
      <c r="D188" s="165">
        <v>22</v>
      </c>
      <c r="E188" s="166" t="s">
        <v>109</v>
      </c>
      <c r="F188" s="473">
        <v>18</v>
      </c>
      <c r="G188" s="473"/>
      <c r="H188" s="167">
        <f>SUM(F188,G188)</f>
        <v>18</v>
      </c>
      <c r="I188" s="172">
        <v>0.1</v>
      </c>
      <c r="J188" s="172">
        <v>0.1</v>
      </c>
      <c r="K188" s="167" t="s">
        <v>59</v>
      </c>
      <c r="L188" s="167">
        <v>23</v>
      </c>
      <c r="M188" s="367" t="s">
        <v>183</v>
      </c>
      <c r="N188" s="367"/>
      <c r="O188" s="167">
        <v>5</v>
      </c>
      <c r="P188" s="169"/>
      <c r="Q188" s="166"/>
      <c r="R188" s="425"/>
      <c r="S188" s="426"/>
      <c r="T188" s="425"/>
      <c r="U188" s="426"/>
      <c r="V188" s="170">
        <f t="shared" ref="V188:V189" si="65">H188+O188+R188</f>
        <v>23</v>
      </c>
      <c r="W188" s="6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ht="12.75" customHeight="1" thickBot="1" x14ac:dyDescent="0.35">
      <c r="A189" s="375"/>
      <c r="B189" s="406"/>
      <c r="C189" s="104" t="s">
        <v>54</v>
      </c>
      <c r="D189" s="104">
        <v>25</v>
      </c>
      <c r="E189" s="105" t="s">
        <v>22</v>
      </c>
      <c r="F189" s="364">
        <v>5</v>
      </c>
      <c r="G189" s="364"/>
      <c r="H189" s="106">
        <f>SUM(F189,G189)</f>
        <v>5</v>
      </c>
      <c r="I189" s="114">
        <v>0.05</v>
      </c>
      <c r="J189" s="106"/>
      <c r="K189" s="106"/>
      <c r="L189" s="106"/>
      <c r="M189" s="364"/>
      <c r="N189" s="364"/>
      <c r="O189" s="106">
        <f t="shared" ref="O189" si="66">SUM(M189,N189)</f>
        <v>0</v>
      </c>
      <c r="P189" s="107"/>
      <c r="Q189" s="105"/>
      <c r="R189" s="362"/>
      <c r="S189" s="363"/>
      <c r="T189" s="362"/>
      <c r="U189" s="363"/>
      <c r="V189" s="149">
        <f t="shared" si="65"/>
        <v>5</v>
      </c>
      <c r="W189" s="6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ht="12.75" customHeight="1" thickBot="1" x14ac:dyDescent="0.35">
      <c r="A190" s="375"/>
      <c r="B190" s="431"/>
      <c r="C190" s="277"/>
      <c r="D190" s="278"/>
      <c r="E190" s="275"/>
      <c r="F190" s="365">
        <f>SUM(F188:F189)</f>
        <v>23</v>
      </c>
      <c r="G190" s="365"/>
      <c r="H190" s="273">
        <f>SUM(H188:H189)</f>
        <v>23</v>
      </c>
      <c r="I190" s="273">
        <f>SUM(I188:I189)</f>
        <v>0.15000000000000002</v>
      </c>
      <c r="J190" s="273">
        <f>SUM(J188:J189)</f>
        <v>0.1</v>
      </c>
      <c r="K190" s="273"/>
      <c r="L190" s="273"/>
      <c r="M190" s="365">
        <f>SUM(M188:M189)</f>
        <v>0</v>
      </c>
      <c r="N190" s="365"/>
      <c r="O190" s="273">
        <f>SUM(O188:O189)</f>
        <v>5</v>
      </c>
      <c r="P190" s="307"/>
      <c r="Q190" s="275"/>
      <c r="R190" s="420">
        <f>SUM(R188:R189)</f>
        <v>0</v>
      </c>
      <c r="S190" s="421"/>
      <c r="T190" s="365"/>
      <c r="U190" s="365"/>
      <c r="V190" s="288">
        <f>SUM(V188:V189)</f>
        <v>28</v>
      </c>
      <c r="W190" s="6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ht="27" customHeight="1" thickBot="1" x14ac:dyDescent="0.35">
      <c r="A191" s="374">
        <v>25</v>
      </c>
      <c r="B191" s="405" t="s">
        <v>139</v>
      </c>
      <c r="C191" s="160" t="s">
        <v>94</v>
      </c>
      <c r="D191" s="160">
        <v>22</v>
      </c>
      <c r="E191" s="171" t="s">
        <v>58</v>
      </c>
      <c r="F191" s="448">
        <v>1</v>
      </c>
      <c r="G191" s="448"/>
      <c r="H191" s="121">
        <f t="shared" ref="H191:H201" si="67">SUM(F191,G191)</f>
        <v>1</v>
      </c>
      <c r="I191" s="121"/>
      <c r="J191" s="173">
        <v>0.1</v>
      </c>
      <c r="K191" s="121" t="s">
        <v>69</v>
      </c>
      <c r="L191" s="121">
        <v>22</v>
      </c>
      <c r="M191" s="476" t="s">
        <v>179</v>
      </c>
      <c r="N191" s="476"/>
      <c r="O191" s="121">
        <v>1</v>
      </c>
      <c r="P191" s="174"/>
      <c r="Q191" s="142"/>
      <c r="R191" s="393"/>
      <c r="S191" s="394"/>
      <c r="T191" s="393"/>
      <c r="U191" s="394"/>
      <c r="V191" s="162">
        <f t="shared" ref="V191:V201" si="68">H191+O191+R191</f>
        <v>2</v>
      </c>
      <c r="W191" s="6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ht="27" customHeight="1" thickBot="1" x14ac:dyDescent="0.35">
      <c r="A192" s="375"/>
      <c r="B192" s="406"/>
      <c r="C192" s="160" t="s">
        <v>165</v>
      </c>
      <c r="D192" s="85">
        <v>22</v>
      </c>
      <c r="E192" s="86"/>
      <c r="F192" s="354">
        <v>1</v>
      </c>
      <c r="G192" s="355"/>
      <c r="H192" s="121">
        <f t="shared" si="67"/>
        <v>1</v>
      </c>
      <c r="I192" s="87"/>
      <c r="J192" s="89"/>
      <c r="K192" s="87"/>
      <c r="L192" s="87"/>
      <c r="M192" s="474"/>
      <c r="N192" s="475"/>
      <c r="O192" s="87"/>
      <c r="P192" s="214"/>
      <c r="Q192" s="111"/>
      <c r="R192" s="305"/>
      <c r="S192" s="306"/>
      <c r="T192" s="305"/>
      <c r="U192" s="306"/>
      <c r="V192" s="162">
        <f t="shared" si="68"/>
        <v>1</v>
      </c>
      <c r="W192" s="6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ht="27" customHeight="1" thickBot="1" x14ac:dyDescent="0.35">
      <c r="A193" s="375"/>
      <c r="B193" s="406"/>
      <c r="C193" s="160" t="s">
        <v>36</v>
      </c>
      <c r="D193" s="85">
        <v>17</v>
      </c>
      <c r="E193" s="86"/>
      <c r="F193" s="354">
        <v>1</v>
      </c>
      <c r="G193" s="355"/>
      <c r="H193" s="121">
        <f t="shared" si="67"/>
        <v>1</v>
      </c>
      <c r="I193" s="87"/>
      <c r="J193" s="89"/>
      <c r="K193" s="87"/>
      <c r="L193" s="87"/>
      <c r="M193" s="474"/>
      <c r="N193" s="475"/>
      <c r="O193" s="87"/>
      <c r="P193" s="214"/>
      <c r="Q193" s="111"/>
      <c r="R193" s="305"/>
      <c r="S193" s="306"/>
      <c r="T193" s="305"/>
      <c r="U193" s="306"/>
      <c r="V193" s="162">
        <f t="shared" si="68"/>
        <v>1</v>
      </c>
      <c r="W193" s="6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ht="27" customHeight="1" thickBot="1" x14ac:dyDescent="0.35">
      <c r="A194" s="375"/>
      <c r="B194" s="406"/>
      <c r="C194" s="94" t="s">
        <v>64</v>
      </c>
      <c r="D194" s="85">
        <v>25</v>
      </c>
      <c r="E194" s="86"/>
      <c r="F194" s="354">
        <v>1</v>
      </c>
      <c r="G194" s="355"/>
      <c r="H194" s="121">
        <f t="shared" si="67"/>
        <v>1</v>
      </c>
      <c r="I194" s="87"/>
      <c r="J194" s="89"/>
      <c r="K194" s="87"/>
      <c r="L194" s="87"/>
      <c r="M194" s="474"/>
      <c r="N194" s="475"/>
      <c r="O194" s="87"/>
      <c r="P194" s="214"/>
      <c r="Q194" s="111"/>
      <c r="R194" s="305"/>
      <c r="S194" s="306"/>
      <c r="T194" s="305"/>
      <c r="U194" s="306"/>
      <c r="V194" s="162">
        <f t="shared" si="68"/>
        <v>1</v>
      </c>
      <c r="W194" s="6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ht="27" customHeight="1" thickBot="1" x14ac:dyDescent="0.35">
      <c r="A195" s="375"/>
      <c r="B195" s="406"/>
      <c r="C195" s="94" t="s">
        <v>54</v>
      </c>
      <c r="D195" s="85">
        <v>25</v>
      </c>
      <c r="E195" s="86"/>
      <c r="F195" s="354">
        <v>1</v>
      </c>
      <c r="G195" s="355"/>
      <c r="H195" s="121">
        <f t="shared" si="67"/>
        <v>1</v>
      </c>
      <c r="I195" s="87"/>
      <c r="J195" s="89"/>
      <c r="K195" s="87"/>
      <c r="L195" s="87"/>
      <c r="M195" s="474"/>
      <c r="N195" s="475"/>
      <c r="O195" s="87"/>
      <c r="P195" s="214"/>
      <c r="Q195" s="111"/>
      <c r="R195" s="305"/>
      <c r="S195" s="306"/>
      <c r="T195" s="305"/>
      <c r="U195" s="306"/>
      <c r="V195" s="162">
        <f t="shared" si="68"/>
        <v>1</v>
      </c>
      <c r="W195" s="6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2.75" customHeight="1" thickBot="1" x14ac:dyDescent="0.35">
      <c r="A196" s="375"/>
      <c r="B196" s="406"/>
      <c r="C196" s="94" t="s">
        <v>69</v>
      </c>
      <c r="D196" s="94">
        <v>23</v>
      </c>
      <c r="E196" s="95"/>
      <c r="F196" s="366">
        <v>1</v>
      </c>
      <c r="G196" s="366"/>
      <c r="H196" s="121">
        <f t="shared" si="67"/>
        <v>1</v>
      </c>
      <c r="I196" s="96"/>
      <c r="J196" s="96"/>
      <c r="K196" s="96"/>
      <c r="L196" s="96"/>
      <c r="M196" s="366"/>
      <c r="N196" s="366"/>
      <c r="O196" s="96">
        <f t="shared" ref="O196:O201" si="69">SUM(M196,N196)</f>
        <v>0</v>
      </c>
      <c r="P196" s="175"/>
      <c r="Q196" s="99"/>
      <c r="R196" s="354"/>
      <c r="S196" s="355"/>
      <c r="T196" s="354"/>
      <c r="U196" s="355"/>
      <c r="V196" s="162">
        <f t="shared" si="68"/>
        <v>1</v>
      </c>
      <c r="W196" s="6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2.75" customHeight="1" thickBot="1" x14ac:dyDescent="0.35">
      <c r="A197" s="375"/>
      <c r="B197" s="406"/>
      <c r="C197" s="94" t="s">
        <v>17</v>
      </c>
      <c r="D197" s="94">
        <v>25</v>
      </c>
      <c r="E197" s="318"/>
      <c r="F197" s="354">
        <v>1</v>
      </c>
      <c r="G197" s="355"/>
      <c r="H197" s="121">
        <f t="shared" si="67"/>
        <v>1</v>
      </c>
      <c r="I197" s="96"/>
      <c r="J197" s="96"/>
      <c r="K197" s="96"/>
      <c r="L197" s="96"/>
      <c r="M197" s="354"/>
      <c r="N197" s="355"/>
      <c r="O197" s="96"/>
      <c r="P197" s="175"/>
      <c r="Q197" s="99"/>
      <c r="R197" s="299"/>
      <c r="S197" s="300"/>
      <c r="T197" s="299"/>
      <c r="U197" s="300"/>
      <c r="V197" s="162">
        <f t="shared" si="68"/>
        <v>1</v>
      </c>
      <c r="W197" s="6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2.75" customHeight="1" thickBot="1" x14ac:dyDescent="0.35">
      <c r="A198" s="375"/>
      <c r="B198" s="406"/>
      <c r="C198" s="94" t="s">
        <v>31</v>
      </c>
      <c r="D198" s="94">
        <v>22</v>
      </c>
      <c r="E198" s="318"/>
      <c r="F198" s="354">
        <v>1</v>
      </c>
      <c r="G198" s="355"/>
      <c r="H198" s="121">
        <f t="shared" si="67"/>
        <v>1</v>
      </c>
      <c r="I198" s="96"/>
      <c r="J198" s="96"/>
      <c r="K198" s="96"/>
      <c r="L198" s="96"/>
      <c r="M198" s="354"/>
      <c r="N198" s="355"/>
      <c r="O198" s="96"/>
      <c r="P198" s="175"/>
      <c r="Q198" s="99"/>
      <c r="R198" s="299"/>
      <c r="S198" s="300"/>
      <c r="T198" s="299"/>
      <c r="U198" s="300"/>
      <c r="V198" s="162">
        <f t="shared" si="68"/>
        <v>1</v>
      </c>
      <c r="W198" s="6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2.75" customHeight="1" thickBot="1" x14ac:dyDescent="0.35">
      <c r="A199" s="375"/>
      <c r="B199" s="406"/>
      <c r="C199" s="104" t="s">
        <v>44</v>
      </c>
      <c r="D199" s="94">
        <v>22</v>
      </c>
      <c r="E199" s="95"/>
      <c r="F199" s="366">
        <v>1</v>
      </c>
      <c r="G199" s="366"/>
      <c r="H199" s="121">
        <f t="shared" si="67"/>
        <v>1</v>
      </c>
      <c r="I199" s="96"/>
      <c r="J199" s="96"/>
      <c r="K199" s="96"/>
      <c r="L199" s="96"/>
      <c r="M199" s="366"/>
      <c r="N199" s="366"/>
      <c r="O199" s="96">
        <f t="shared" si="69"/>
        <v>0</v>
      </c>
      <c r="P199" s="101"/>
      <c r="Q199" s="95"/>
      <c r="R199" s="354"/>
      <c r="S199" s="355"/>
      <c r="T199" s="354"/>
      <c r="U199" s="355"/>
      <c r="V199" s="162">
        <f t="shared" si="68"/>
        <v>1</v>
      </c>
      <c r="W199" s="6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2.75" customHeight="1" thickBot="1" x14ac:dyDescent="0.35">
      <c r="A200" s="375"/>
      <c r="B200" s="406"/>
      <c r="C200" s="104" t="s">
        <v>70</v>
      </c>
      <c r="D200" s="104">
        <v>26</v>
      </c>
      <c r="E200" s="105"/>
      <c r="F200" s="354">
        <v>1</v>
      </c>
      <c r="G200" s="355"/>
      <c r="H200" s="121">
        <f t="shared" si="67"/>
        <v>1</v>
      </c>
      <c r="I200" s="106"/>
      <c r="J200" s="106"/>
      <c r="K200" s="106"/>
      <c r="L200" s="106"/>
      <c r="M200" s="354"/>
      <c r="N200" s="355"/>
      <c r="O200" s="106"/>
      <c r="P200" s="308"/>
      <c r="Q200" s="105"/>
      <c r="R200" s="310"/>
      <c r="S200" s="311"/>
      <c r="T200" s="310"/>
      <c r="U200" s="311"/>
      <c r="V200" s="162">
        <f t="shared" si="68"/>
        <v>1</v>
      </c>
      <c r="W200" s="6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2.75" customHeight="1" thickBot="1" x14ac:dyDescent="0.35">
      <c r="A201" s="375"/>
      <c r="B201" s="406"/>
      <c r="C201" s="104" t="s">
        <v>61</v>
      </c>
      <c r="D201" s="104">
        <v>22</v>
      </c>
      <c r="E201" s="105"/>
      <c r="F201" s="364">
        <v>1</v>
      </c>
      <c r="G201" s="364"/>
      <c r="H201" s="121">
        <f t="shared" si="67"/>
        <v>1</v>
      </c>
      <c r="I201" s="106"/>
      <c r="J201" s="106"/>
      <c r="K201" s="106"/>
      <c r="L201" s="106"/>
      <c r="M201" s="364"/>
      <c r="N201" s="364"/>
      <c r="O201" s="106">
        <f t="shared" si="69"/>
        <v>0</v>
      </c>
      <c r="P201" s="107"/>
      <c r="Q201" s="135"/>
      <c r="R201" s="362"/>
      <c r="S201" s="363"/>
      <c r="T201" s="362"/>
      <c r="U201" s="363"/>
      <c r="V201" s="162">
        <f t="shared" si="68"/>
        <v>1</v>
      </c>
      <c r="W201" s="6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2.75" customHeight="1" thickBot="1" x14ac:dyDescent="0.35">
      <c r="A202" s="376"/>
      <c r="B202" s="407"/>
      <c r="C202" s="277"/>
      <c r="D202" s="278">
        <f>SUM(D191:D201)</f>
        <v>251</v>
      </c>
      <c r="E202" s="275"/>
      <c r="F202" s="365">
        <f>SUM(F191:F201)</f>
        <v>11</v>
      </c>
      <c r="G202" s="365"/>
      <c r="H202" s="273">
        <f>SUM(H191:H201)</f>
        <v>11</v>
      </c>
      <c r="I202" s="273">
        <f>SUM(I191:I201)</f>
        <v>0</v>
      </c>
      <c r="J202" s="273">
        <f>SUM(J191:J201)</f>
        <v>0.1</v>
      </c>
      <c r="K202" s="273"/>
      <c r="L202" s="273"/>
      <c r="M202" s="365">
        <f>SUM(M191:M201)</f>
        <v>0</v>
      </c>
      <c r="N202" s="365"/>
      <c r="O202" s="273">
        <f>SUM(O191:O201)</f>
        <v>1</v>
      </c>
      <c r="P202" s="307"/>
      <c r="Q202" s="275"/>
      <c r="R202" s="420">
        <f>SUM(R191:R201)</f>
        <v>0</v>
      </c>
      <c r="S202" s="421"/>
      <c r="T202" s="365"/>
      <c r="U202" s="365"/>
      <c r="V202" s="288">
        <f>SUM(V191:V201)</f>
        <v>12</v>
      </c>
      <c r="W202" s="6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74.25" customHeight="1" x14ac:dyDescent="0.25">
      <c r="A203" s="375">
        <v>26</v>
      </c>
      <c r="B203" s="431" t="s">
        <v>113</v>
      </c>
      <c r="C203" s="176" t="s">
        <v>59</v>
      </c>
      <c r="D203" s="176">
        <v>23</v>
      </c>
      <c r="E203" s="166" t="s">
        <v>60</v>
      </c>
      <c r="F203" s="425">
        <v>2</v>
      </c>
      <c r="G203" s="426"/>
      <c r="H203" s="167">
        <f>SUM(F203,G203)</f>
        <v>2</v>
      </c>
      <c r="I203" s="172">
        <v>0.05</v>
      </c>
      <c r="J203" s="172">
        <v>0.1</v>
      </c>
      <c r="K203" s="167" t="s">
        <v>54</v>
      </c>
      <c r="L203" s="167">
        <v>25</v>
      </c>
      <c r="M203" s="429" t="s">
        <v>189</v>
      </c>
      <c r="N203" s="430"/>
      <c r="O203" s="177">
        <v>2</v>
      </c>
      <c r="P203" s="169"/>
      <c r="Q203" s="169"/>
      <c r="R203" s="425"/>
      <c r="S203" s="426"/>
      <c r="T203" s="425"/>
      <c r="U203" s="426"/>
      <c r="V203" s="165">
        <f t="shared" ref="V203:V210" si="70">H203+O203+R203</f>
        <v>4</v>
      </c>
      <c r="W203" s="6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2.75" customHeight="1" x14ac:dyDescent="0.3">
      <c r="A204" s="375"/>
      <c r="B204" s="431"/>
      <c r="C204" s="178" t="s">
        <v>53</v>
      </c>
      <c r="D204" s="178">
        <v>21</v>
      </c>
      <c r="E204" s="95" t="s">
        <v>46</v>
      </c>
      <c r="F204" s="354">
        <v>2</v>
      </c>
      <c r="G204" s="355"/>
      <c r="H204" s="167">
        <f t="shared" ref="H204:H210" si="71">SUM(F204,G204)</f>
        <v>2</v>
      </c>
      <c r="I204" s="96"/>
      <c r="J204" s="96"/>
      <c r="K204" s="96"/>
      <c r="L204" s="96"/>
      <c r="M204" s="354"/>
      <c r="N204" s="355"/>
      <c r="O204" s="96">
        <f t="shared" ref="O204:O207" si="72">SUM(M204,N204)</f>
        <v>0</v>
      </c>
      <c r="P204" s="101"/>
      <c r="Q204" s="101"/>
      <c r="R204" s="354"/>
      <c r="S204" s="355"/>
      <c r="T204" s="354"/>
      <c r="U204" s="355"/>
      <c r="V204" s="165">
        <f t="shared" si="70"/>
        <v>2</v>
      </c>
      <c r="W204" s="6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2.75" customHeight="1" x14ac:dyDescent="0.3">
      <c r="A205" s="375"/>
      <c r="B205" s="431"/>
      <c r="C205" s="94" t="s">
        <v>71</v>
      </c>
      <c r="D205" s="179">
        <v>23</v>
      </c>
      <c r="E205" s="86"/>
      <c r="F205" s="354">
        <v>2</v>
      </c>
      <c r="G205" s="355"/>
      <c r="H205" s="167">
        <f t="shared" si="71"/>
        <v>2</v>
      </c>
      <c r="I205" s="96"/>
      <c r="J205" s="96"/>
      <c r="K205" s="96"/>
      <c r="L205" s="96"/>
      <c r="M205" s="354"/>
      <c r="N205" s="355"/>
      <c r="O205" s="96">
        <f t="shared" si="72"/>
        <v>0</v>
      </c>
      <c r="P205" s="101"/>
      <c r="Q205" s="101"/>
      <c r="R205" s="354"/>
      <c r="S205" s="355"/>
      <c r="T205" s="354"/>
      <c r="U205" s="355"/>
      <c r="V205" s="165">
        <f t="shared" si="70"/>
        <v>2</v>
      </c>
      <c r="W205" s="6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2.75" customHeight="1" x14ac:dyDescent="0.3">
      <c r="A206" s="375"/>
      <c r="B206" s="431"/>
      <c r="C206" s="94" t="s">
        <v>72</v>
      </c>
      <c r="D206" s="179">
        <v>18</v>
      </c>
      <c r="E206" s="86"/>
      <c r="F206" s="354">
        <v>2</v>
      </c>
      <c r="G206" s="355"/>
      <c r="H206" s="167">
        <f t="shared" si="71"/>
        <v>2</v>
      </c>
      <c r="I206" s="96"/>
      <c r="J206" s="96"/>
      <c r="K206" s="96"/>
      <c r="L206" s="96"/>
      <c r="M206" s="299"/>
      <c r="N206" s="300"/>
      <c r="O206" s="96"/>
      <c r="P206" s="309"/>
      <c r="Q206" s="309"/>
      <c r="R206" s="299"/>
      <c r="S206" s="300"/>
      <c r="T206" s="299"/>
      <c r="U206" s="300"/>
      <c r="V206" s="165">
        <f t="shared" si="70"/>
        <v>2</v>
      </c>
      <c r="W206" s="6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2.75" customHeight="1" x14ac:dyDescent="0.3">
      <c r="A207" s="375"/>
      <c r="B207" s="431"/>
      <c r="C207" s="178" t="s">
        <v>54</v>
      </c>
      <c r="D207" s="179">
        <v>25</v>
      </c>
      <c r="E207" s="86"/>
      <c r="F207" s="354">
        <v>3</v>
      </c>
      <c r="G207" s="355"/>
      <c r="H207" s="167">
        <f t="shared" si="71"/>
        <v>3</v>
      </c>
      <c r="I207" s="96"/>
      <c r="J207" s="96"/>
      <c r="K207" s="96"/>
      <c r="L207" s="96"/>
      <c r="M207" s="354"/>
      <c r="N207" s="355"/>
      <c r="O207" s="96">
        <f t="shared" si="72"/>
        <v>0</v>
      </c>
      <c r="P207" s="101"/>
      <c r="Q207" s="101"/>
      <c r="R207" s="354"/>
      <c r="S207" s="355"/>
      <c r="T207" s="354"/>
      <c r="U207" s="355"/>
      <c r="V207" s="165">
        <f t="shared" si="70"/>
        <v>3</v>
      </c>
      <c r="W207" s="6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2.75" customHeight="1" x14ac:dyDescent="0.3">
      <c r="A208" s="375"/>
      <c r="B208" s="431"/>
      <c r="C208" s="180" t="s">
        <v>69</v>
      </c>
      <c r="D208" s="94">
        <v>23</v>
      </c>
      <c r="E208" s="129"/>
      <c r="F208" s="354">
        <v>3</v>
      </c>
      <c r="G208" s="355"/>
      <c r="H208" s="167">
        <f t="shared" si="71"/>
        <v>3</v>
      </c>
      <c r="I208" s="106"/>
      <c r="J208" s="106"/>
      <c r="K208" s="106"/>
      <c r="L208" s="106"/>
      <c r="M208" s="310"/>
      <c r="N208" s="311"/>
      <c r="O208" s="90"/>
      <c r="P208" s="308"/>
      <c r="Q208" s="308"/>
      <c r="R208" s="299"/>
      <c r="S208" s="300"/>
      <c r="T208" s="299"/>
      <c r="U208" s="300"/>
      <c r="V208" s="165">
        <f t="shared" si="70"/>
        <v>3</v>
      </c>
      <c r="W208" s="6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2.75" customHeight="1" x14ac:dyDescent="0.3">
      <c r="A209" s="375"/>
      <c r="B209" s="431"/>
      <c r="C209" s="180" t="s">
        <v>17</v>
      </c>
      <c r="D209" s="94">
        <v>25</v>
      </c>
      <c r="E209" s="318"/>
      <c r="F209" s="362">
        <v>3</v>
      </c>
      <c r="G209" s="363"/>
      <c r="H209" s="167">
        <f t="shared" si="71"/>
        <v>3</v>
      </c>
      <c r="I209" s="106"/>
      <c r="J209" s="106"/>
      <c r="K209" s="106"/>
      <c r="L209" s="106"/>
      <c r="M209" s="362"/>
      <c r="N209" s="363"/>
      <c r="O209" s="90">
        <f>SUM(M209,N209)</f>
        <v>0</v>
      </c>
      <c r="P209" s="107"/>
      <c r="Q209" s="107"/>
      <c r="R209" s="354"/>
      <c r="S209" s="355"/>
      <c r="T209" s="354"/>
      <c r="U209" s="355"/>
      <c r="V209" s="165">
        <f t="shared" si="70"/>
        <v>3</v>
      </c>
      <c r="W209" s="6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30" customHeight="1" thickBot="1" x14ac:dyDescent="0.35">
      <c r="A210" s="375"/>
      <c r="B210" s="431"/>
      <c r="C210" s="181"/>
      <c r="D210" s="181"/>
      <c r="E210" s="126"/>
      <c r="F210" s="441"/>
      <c r="G210" s="442"/>
      <c r="H210" s="167">
        <f t="shared" si="71"/>
        <v>0</v>
      </c>
      <c r="I210" s="126"/>
      <c r="J210" s="126"/>
      <c r="K210" s="126"/>
      <c r="L210" s="126"/>
      <c r="M210" s="441"/>
      <c r="N210" s="442"/>
      <c r="O210" s="126">
        <v>0</v>
      </c>
      <c r="P210" s="126" t="s">
        <v>96</v>
      </c>
      <c r="Q210" s="181" t="s">
        <v>103</v>
      </c>
      <c r="R210" s="441">
        <v>3</v>
      </c>
      <c r="S210" s="442"/>
      <c r="T210" s="434" t="s">
        <v>111</v>
      </c>
      <c r="U210" s="435"/>
      <c r="V210" s="165">
        <f t="shared" si="70"/>
        <v>3</v>
      </c>
      <c r="W210" s="6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21" customHeight="1" thickBot="1" x14ac:dyDescent="0.35">
      <c r="A211" s="376"/>
      <c r="B211" s="407"/>
      <c r="C211" s="277"/>
      <c r="D211" s="278">
        <f>SUM(D203:D210)</f>
        <v>158</v>
      </c>
      <c r="E211" s="307"/>
      <c r="F211" s="420">
        <f>SUM(F203:F209)</f>
        <v>17</v>
      </c>
      <c r="G211" s="421"/>
      <c r="H211" s="273">
        <f>SUM(H203:H209)</f>
        <v>17</v>
      </c>
      <c r="I211" s="273">
        <f>SUM(I203:I209)</f>
        <v>0.05</v>
      </c>
      <c r="J211" s="273">
        <f>SUM(J203:J209)</f>
        <v>0.1</v>
      </c>
      <c r="K211" s="341"/>
      <c r="L211" s="341"/>
      <c r="M211" s="420">
        <f>SUM(M203:M209)</f>
        <v>0</v>
      </c>
      <c r="N211" s="421"/>
      <c r="O211" s="273">
        <f>SUM(O203:O209)</f>
        <v>2</v>
      </c>
      <c r="P211" s="307"/>
      <c r="Q211" s="278"/>
      <c r="R211" s="420">
        <f>SUM(R210)</f>
        <v>3</v>
      </c>
      <c r="S211" s="421"/>
      <c r="T211" s="420"/>
      <c r="U211" s="421"/>
      <c r="V211" s="288">
        <f>SUM(V203:Z210)</f>
        <v>22</v>
      </c>
      <c r="W211" s="6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36" customHeight="1" x14ac:dyDescent="0.25">
      <c r="A212" s="374">
        <v>27</v>
      </c>
      <c r="B212" s="405" t="s">
        <v>140</v>
      </c>
      <c r="C212" s="165" t="s">
        <v>17</v>
      </c>
      <c r="D212" s="165">
        <v>25</v>
      </c>
      <c r="E212" s="166" t="s">
        <v>20</v>
      </c>
      <c r="F212" s="425">
        <v>6</v>
      </c>
      <c r="G212" s="426"/>
      <c r="H212" s="167">
        <f>SUM(F212,G212)</f>
        <v>6</v>
      </c>
      <c r="I212" s="172">
        <v>0.1</v>
      </c>
      <c r="J212" s="172">
        <v>0.1</v>
      </c>
      <c r="K212" s="167" t="s">
        <v>41</v>
      </c>
      <c r="L212" s="167">
        <v>21</v>
      </c>
      <c r="M212" s="429" t="s">
        <v>179</v>
      </c>
      <c r="N212" s="430"/>
      <c r="O212" s="177">
        <v>1</v>
      </c>
      <c r="P212" s="169"/>
      <c r="Q212" s="166"/>
      <c r="R212" s="425"/>
      <c r="S212" s="426"/>
      <c r="T212" s="425"/>
      <c r="U212" s="426"/>
      <c r="V212" s="165">
        <f t="shared" ref="V212:V213" si="73">H212+O212+R212</f>
        <v>7</v>
      </c>
      <c r="W212" s="6"/>
      <c r="X212" s="3">
        <v>160</v>
      </c>
      <c r="Y212" s="3">
        <v>190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2.75" customHeight="1" thickBot="1" x14ac:dyDescent="0.35">
      <c r="A213" s="375"/>
      <c r="B213" s="406"/>
      <c r="C213" s="104" t="s">
        <v>41</v>
      </c>
      <c r="D213" s="104">
        <v>21</v>
      </c>
      <c r="E213" s="105" t="s">
        <v>30</v>
      </c>
      <c r="F213" s="362">
        <v>8</v>
      </c>
      <c r="G213" s="363"/>
      <c r="H213" s="106">
        <f>SUM(F213,G213)</f>
        <v>8</v>
      </c>
      <c r="I213" s="106"/>
      <c r="J213" s="106"/>
      <c r="K213" s="106"/>
      <c r="L213" s="106"/>
      <c r="M213" s="362"/>
      <c r="N213" s="363"/>
      <c r="O213" s="106">
        <f t="shared" ref="O213" si="74">SUM(M213,N213)</f>
        <v>0</v>
      </c>
      <c r="P213" s="107"/>
      <c r="Q213" s="105"/>
      <c r="R213" s="362"/>
      <c r="S213" s="363"/>
      <c r="T213" s="362"/>
      <c r="U213" s="363"/>
      <c r="V213" s="108">
        <f t="shared" si="73"/>
        <v>8</v>
      </c>
      <c r="W213" s="6"/>
      <c r="X213" s="3">
        <v>32</v>
      </c>
      <c r="Y213" s="3">
        <v>38</v>
      </c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5" customHeight="1" thickBot="1" x14ac:dyDescent="0.35">
      <c r="A214" s="376"/>
      <c r="B214" s="407"/>
      <c r="C214" s="277"/>
      <c r="D214" s="278">
        <f>SUM(D212:D213)</f>
        <v>46</v>
      </c>
      <c r="E214" s="275"/>
      <c r="F214" s="420">
        <f>SUM(F212:F213)</f>
        <v>14</v>
      </c>
      <c r="G214" s="421"/>
      <c r="H214" s="273">
        <f>SUM(H212:H213)</f>
        <v>14</v>
      </c>
      <c r="I214" s="273">
        <f>SUM(I212:I213)</f>
        <v>0.1</v>
      </c>
      <c r="J214" s="273">
        <f>SUM(J212:J213)</f>
        <v>0.1</v>
      </c>
      <c r="K214" s="273"/>
      <c r="L214" s="273"/>
      <c r="M214" s="420">
        <f>SUM(M212:M213)</f>
        <v>0</v>
      </c>
      <c r="N214" s="421"/>
      <c r="O214" s="273">
        <f>SUM(O212:O213)</f>
        <v>1</v>
      </c>
      <c r="P214" s="307"/>
      <c r="Q214" s="275"/>
      <c r="R214" s="420">
        <f>SUM(R212:R213)</f>
        <v>0</v>
      </c>
      <c r="S214" s="421"/>
      <c r="T214" s="420"/>
      <c r="U214" s="421"/>
      <c r="V214" s="288">
        <f>SUM(V212:V213)</f>
        <v>15</v>
      </c>
      <c r="W214" s="6"/>
      <c r="X214" s="3">
        <v>387</v>
      </c>
      <c r="Y214" s="3">
        <v>228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63" customHeight="1" x14ac:dyDescent="0.3">
      <c r="A215" s="182">
        <v>28</v>
      </c>
      <c r="B215" s="405" t="s">
        <v>141</v>
      </c>
      <c r="C215" s="165" t="s">
        <v>59</v>
      </c>
      <c r="D215" s="165">
        <v>23</v>
      </c>
      <c r="E215" s="166" t="s">
        <v>109</v>
      </c>
      <c r="F215" s="425">
        <v>18</v>
      </c>
      <c r="G215" s="426"/>
      <c r="H215" s="167">
        <f>SUM(F215,G215)</f>
        <v>18</v>
      </c>
      <c r="I215" s="172">
        <v>0.1</v>
      </c>
      <c r="J215" s="172">
        <v>0.1</v>
      </c>
      <c r="K215" s="167" t="s">
        <v>57</v>
      </c>
      <c r="L215" s="167">
        <v>24</v>
      </c>
      <c r="M215" s="367" t="s">
        <v>183</v>
      </c>
      <c r="N215" s="367"/>
      <c r="O215" s="177">
        <v>5</v>
      </c>
      <c r="P215" s="169"/>
      <c r="Q215" s="183"/>
      <c r="R215" s="425"/>
      <c r="S215" s="426"/>
      <c r="T215" s="425"/>
      <c r="U215" s="426"/>
      <c r="V215" s="165">
        <f t="shared" ref="V215:V217" si="75">H215+O215+R215</f>
        <v>23</v>
      </c>
      <c r="W215" s="6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2.75" customHeight="1" x14ac:dyDescent="0.3">
      <c r="A216" s="127"/>
      <c r="B216" s="406"/>
      <c r="C216" s="94"/>
      <c r="D216" s="94"/>
      <c r="E216" s="95"/>
      <c r="F216" s="354"/>
      <c r="G216" s="355"/>
      <c r="H216" s="96">
        <f>SUM(F216,G216)</f>
        <v>0</v>
      </c>
      <c r="I216" s="96"/>
      <c r="J216" s="96"/>
      <c r="K216" s="96"/>
      <c r="L216" s="96"/>
      <c r="M216" s="354"/>
      <c r="N216" s="355"/>
      <c r="O216" s="96">
        <f t="shared" ref="O216:O217" si="76">SUM(M216,N216)</f>
        <v>0</v>
      </c>
      <c r="P216" s="101"/>
      <c r="Q216" s="125"/>
      <c r="R216" s="354"/>
      <c r="S216" s="355"/>
      <c r="T216" s="354"/>
      <c r="U216" s="355"/>
      <c r="V216" s="100">
        <f t="shared" si="75"/>
        <v>0</v>
      </c>
      <c r="W216" s="6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2.75" customHeight="1" thickBot="1" x14ac:dyDescent="0.35">
      <c r="A217" s="127"/>
      <c r="B217" s="406"/>
      <c r="C217" s="104"/>
      <c r="D217" s="104"/>
      <c r="E217" s="105"/>
      <c r="F217" s="364"/>
      <c r="G217" s="364"/>
      <c r="H217" s="106">
        <f>SUM(F217,G217)</f>
        <v>0</v>
      </c>
      <c r="I217" s="106"/>
      <c r="J217" s="106"/>
      <c r="K217" s="106"/>
      <c r="L217" s="106"/>
      <c r="M217" s="364"/>
      <c r="N217" s="364"/>
      <c r="O217" s="106">
        <f t="shared" si="76"/>
        <v>0</v>
      </c>
      <c r="P217" s="107"/>
      <c r="Q217" s="126"/>
      <c r="R217" s="364"/>
      <c r="S217" s="364"/>
      <c r="T217" s="364"/>
      <c r="U217" s="364"/>
      <c r="V217" s="108">
        <f t="shared" si="75"/>
        <v>0</v>
      </c>
      <c r="W217" s="6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2.75" customHeight="1" thickBot="1" x14ac:dyDescent="0.35">
      <c r="A218" s="184"/>
      <c r="B218" s="407"/>
      <c r="C218" s="277"/>
      <c r="D218" s="278">
        <f>SUM(D215:D217)</f>
        <v>23</v>
      </c>
      <c r="E218" s="275"/>
      <c r="F218" s="365">
        <f>SUM(F215:F217)</f>
        <v>18</v>
      </c>
      <c r="G218" s="365"/>
      <c r="H218" s="273">
        <f>SUM(H215:H217)</f>
        <v>18</v>
      </c>
      <c r="I218" s="273">
        <f>SUM(I215:I217)</f>
        <v>0.1</v>
      </c>
      <c r="J218" s="273">
        <f>SUM(J215:J217)</f>
        <v>0.1</v>
      </c>
      <c r="K218" s="273"/>
      <c r="L218" s="273"/>
      <c r="M218" s="365">
        <f>SUM(M215:M217)</f>
        <v>0</v>
      </c>
      <c r="N218" s="365"/>
      <c r="O218" s="273">
        <f>SUM(O215:O217)</f>
        <v>5</v>
      </c>
      <c r="P218" s="307"/>
      <c r="Q218" s="290"/>
      <c r="R218" s="365">
        <f>SUM(R215:R217)</f>
        <v>0</v>
      </c>
      <c r="S218" s="365"/>
      <c r="T218" s="365"/>
      <c r="U218" s="365"/>
      <c r="V218" s="288">
        <f>SUM(V215:V217)</f>
        <v>23</v>
      </c>
      <c r="W218" s="6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45" customHeight="1" x14ac:dyDescent="0.3">
      <c r="A219" s="374">
        <v>29</v>
      </c>
      <c r="B219" s="405" t="s">
        <v>142</v>
      </c>
      <c r="C219" s="85" t="s">
        <v>64</v>
      </c>
      <c r="D219" s="85">
        <v>25</v>
      </c>
      <c r="E219" s="86" t="s">
        <v>20</v>
      </c>
      <c r="F219" s="358">
        <v>10</v>
      </c>
      <c r="G219" s="359"/>
      <c r="H219" s="87">
        <f t="shared" ref="H219:H222" si="77">SUM(F219,G219)</f>
        <v>10</v>
      </c>
      <c r="I219" s="88">
        <v>0.1</v>
      </c>
      <c r="J219" s="88">
        <v>0.1</v>
      </c>
      <c r="K219" s="87" t="s">
        <v>64</v>
      </c>
      <c r="L219" s="87">
        <v>25</v>
      </c>
      <c r="M219" s="412" t="s">
        <v>179</v>
      </c>
      <c r="N219" s="413"/>
      <c r="O219" s="87">
        <v>1</v>
      </c>
      <c r="P219" s="91"/>
      <c r="Q219" s="124"/>
      <c r="R219" s="358"/>
      <c r="S219" s="359"/>
      <c r="T219" s="358"/>
      <c r="U219" s="359"/>
      <c r="V219" s="93">
        <f t="shared" ref="V219:V222" si="78">H219+O219+R219</f>
        <v>11</v>
      </c>
      <c r="W219" s="6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24.75" customHeight="1" thickBot="1" x14ac:dyDescent="0.35">
      <c r="A220" s="375"/>
      <c r="B220" s="406"/>
      <c r="C220" s="85" t="s">
        <v>54</v>
      </c>
      <c r="D220" s="85">
        <v>25</v>
      </c>
      <c r="E220" s="86"/>
      <c r="F220" s="354">
        <v>4</v>
      </c>
      <c r="G220" s="355"/>
      <c r="H220" s="87">
        <f t="shared" si="77"/>
        <v>4</v>
      </c>
      <c r="I220" s="88"/>
      <c r="J220" s="88"/>
      <c r="K220" s="87"/>
      <c r="L220" s="87"/>
      <c r="M220" s="315"/>
      <c r="N220" s="316"/>
      <c r="O220" s="87"/>
      <c r="P220" s="91"/>
      <c r="Q220" s="124"/>
      <c r="R220" s="305"/>
      <c r="S220" s="306"/>
      <c r="T220" s="305"/>
      <c r="U220" s="306"/>
      <c r="V220" s="93">
        <f t="shared" si="78"/>
        <v>4</v>
      </c>
      <c r="W220" s="6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78.75" customHeight="1" x14ac:dyDescent="0.3">
      <c r="A221" s="375"/>
      <c r="B221" s="406"/>
      <c r="C221" s="94" t="s">
        <v>61</v>
      </c>
      <c r="D221" s="94">
        <v>22</v>
      </c>
      <c r="E221" s="95" t="s">
        <v>30</v>
      </c>
      <c r="F221" s="354">
        <v>5</v>
      </c>
      <c r="G221" s="355"/>
      <c r="H221" s="87">
        <f t="shared" si="77"/>
        <v>5</v>
      </c>
      <c r="I221" s="96"/>
      <c r="J221" s="96"/>
      <c r="K221" s="96">
        <v>11</v>
      </c>
      <c r="L221" s="96">
        <v>10</v>
      </c>
      <c r="M221" s="438" t="s">
        <v>178</v>
      </c>
      <c r="N221" s="439"/>
      <c r="O221" s="87">
        <v>1</v>
      </c>
      <c r="P221" s="101"/>
      <c r="Q221" s="125"/>
      <c r="R221" s="354"/>
      <c r="S221" s="355"/>
      <c r="T221" s="354"/>
      <c r="U221" s="355"/>
      <c r="V221" s="93">
        <f t="shared" si="78"/>
        <v>6</v>
      </c>
      <c r="W221" s="6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2.75" customHeight="1" thickBot="1" x14ac:dyDescent="0.35">
      <c r="A222" s="375"/>
      <c r="B222" s="406"/>
      <c r="C222" s="103">
        <v>11</v>
      </c>
      <c r="D222" s="104">
        <v>10</v>
      </c>
      <c r="E222" s="105"/>
      <c r="F222" s="362">
        <v>6</v>
      </c>
      <c r="G222" s="363"/>
      <c r="H222" s="87">
        <f t="shared" si="77"/>
        <v>6</v>
      </c>
      <c r="I222" s="106"/>
      <c r="J222" s="106"/>
      <c r="K222" s="106"/>
      <c r="L222" s="106"/>
      <c r="M222" s="362"/>
      <c r="N222" s="363"/>
      <c r="O222" s="90">
        <f t="shared" ref="O222" si="79">SUM(M222,N222)</f>
        <v>0</v>
      </c>
      <c r="P222" s="107"/>
      <c r="Q222" s="126"/>
      <c r="R222" s="362"/>
      <c r="S222" s="363"/>
      <c r="T222" s="362"/>
      <c r="U222" s="363"/>
      <c r="V222" s="93">
        <f t="shared" si="78"/>
        <v>6</v>
      </c>
      <c r="W222" s="6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12.75" customHeight="1" thickBot="1" x14ac:dyDescent="0.35">
      <c r="A223" s="376"/>
      <c r="B223" s="407"/>
      <c r="C223" s="277"/>
      <c r="D223" s="342">
        <f>SUM(D219:D222)</f>
        <v>82</v>
      </c>
      <c r="E223" s="275"/>
      <c r="F223" s="420">
        <f>SUM(F219:F222)</f>
        <v>25</v>
      </c>
      <c r="G223" s="421"/>
      <c r="H223" s="273">
        <f>SUM(H219:H222)</f>
        <v>25</v>
      </c>
      <c r="I223" s="273"/>
      <c r="J223" s="273"/>
      <c r="K223" s="273"/>
      <c r="L223" s="273"/>
      <c r="M223" s="420"/>
      <c r="N223" s="421"/>
      <c r="O223" s="273">
        <f>SUM(O219:O222)</f>
        <v>2</v>
      </c>
      <c r="P223" s="332"/>
      <c r="Q223" s="275"/>
      <c r="R223" s="420">
        <v>0</v>
      </c>
      <c r="S223" s="421"/>
      <c r="T223" s="420"/>
      <c r="U223" s="421"/>
      <c r="V223" s="276">
        <f>SUM(V219:V222)</f>
        <v>27</v>
      </c>
      <c r="W223" s="6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41.25" customHeight="1" x14ac:dyDescent="0.3">
      <c r="A224" s="374">
        <v>30</v>
      </c>
      <c r="B224" s="405" t="s">
        <v>143</v>
      </c>
      <c r="C224" s="85" t="s">
        <v>48</v>
      </c>
      <c r="D224" s="85">
        <v>21</v>
      </c>
      <c r="E224" s="86" t="s">
        <v>63</v>
      </c>
      <c r="F224" s="477">
        <v>2</v>
      </c>
      <c r="G224" s="478"/>
      <c r="H224" s="87">
        <f t="shared" ref="H224:H242" si="80">SUM(F224,G224)</f>
        <v>2</v>
      </c>
      <c r="I224" s="87"/>
      <c r="J224" s="89">
        <v>0.1</v>
      </c>
      <c r="K224" s="87" t="s">
        <v>62</v>
      </c>
      <c r="L224" s="87">
        <v>22</v>
      </c>
      <c r="M224" s="412" t="s">
        <v>179</v>
      </c>
      <c r="N224" s="413"/>
      <c r="O224" s="90">
        <v>1</v>
      </c>
      <c r="P224" s="91"/>
      <c r="Q224" s="111"/>
      <c r="R224" s="358"/>
      <c r="S224" s="359"/>
      <c r="T224" s="358"/>
      <c r="U224" s="359"/>
      <c r="V224" s="93">
        <f t="shared" ref="V224:V235" si="81">H224+O224+R224</f>
        <v>3</v>
      </c>
      <c r="W224" s="6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15.75" customHeight="1" x14ac:dyDescent="0.3">
      <c r="A225" s="375"/>
      <c r="B225" s="406"/>
      <c r="C225" s="85" t="s">
        <v>51</v>
      </c>
      <c r="D225" s="85">
        <v>20</v>
      </c>
      <c r="E225" s="86" t="s">
        <v>19</v>
      </c>
      <c r="F225" s="356">
        <v>2</v>
      </c>
      <c r="G225" s="357"/>
      <c r="H225" s="87">
        <f t="shared" si="80"/>
        <v>2</v>
      </c>
      <c r="I225" s="87"/>
      <c r="J225" s="89"/>
      <c r="K225" s="87"/>
      <c r="L225" s="87"/>
      <c r="M225" s="315"/>
      <c r="N225" s="316"/>
      <c r="O225" s="90"/>
      <c r="P225" s="91"/>
      <c r="Q225" s="111"/>
      <c r="R225" s="305"/>
      <c r="S225" s="306"/>
      <c r="T225" s="305"/>
      <c r="U225" s="306"/>
      <c r="V225" s="93">
        <f t="shared" si="81"/>
        <v>2</v>
      </c>
      <c r="W225" s="6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18" customHeight="1" x14ac:dyDescent="0.3">
      <c r="A226" s="375"/>
      <c r="B226" s="406"/>
      <c r="C226" s="85" t="s">
        <v>68</v>
      </c>
      <c r="D226" s="85">
        <v>21</v>
      </c>
      <c r="E226" s="86"/>
      <c r="F226" s="356">
        <v>2</v>
      </c>
      <c r="G226" s="357"/>
      <c r="H226" s="87">
        <f t="shared" si="80"/>
        <v>2</v>
      </c>
      <c r="I226" s="87"/>
      <c r="J226" s="89"/>
      <c r="K226" s="87"/>
      <c r="L226" s="87"/>
      <c r="M226" s="315"/>
      <c r="N226" s="316"/>
      <c r="O226" s="90"/>
      <c r="P226" s="91"/>
      <c r="Q226" s="111"/>
      <c r="R226" s="305"/>
      <c r="S226" s="306"/>
      <c r="T226" s="305"/>
      <c r="U226" s="306"/>
      <c r="V226" s="93">
        <f t="shared" si="81"/>
        <v>2</v>
      </c>
      <c r="W226" s="6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13.5" customHeight="1" x14ac:dyDescent="0.3">
      <c r="A227" s="375"/>
      <c r="B227" s="406"/>
      <c r="C227" s="94" t="s">
        <v>57</v>
      </c>
      <c r="D227" s="85">
        <v>22</v>
      </c>
      <c r="E227" s="86"/>
      <c r="F227" s="356">
        <v>3</v>
      </c>
      <c r="G227" s="357"/>
      <c r="H227" s="87">
        <f t="shared" si="80"/>
        <v>3</v>
      </c>
      <c r="I227" s="87"/>
      <c r="J227" s="89"/>
      <c r="K227" s="87"/>
      <c r="L227" s="87"/>
      <c r="M227" s="315"/>
      <c r="N227" s="316"/>
      <c r="O227" s="90"/>
      <c r="P227" s="91"/>
      <c r="Q227" s="111"/>
      <c r="R227" s="305"/>
      <c r="S227" s="306"/>
      <c r="T227" s="305"/>
      <c r="U227" s="306"/>
      <c r="V227" s="93">
        <f t="shared" si="81"/>
        <v>3</v>
      </c>
      <c r="W227" s="6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14.25" customHeight="1" x14ac:dyDescent="0.3">
      <c r="A228" s="375"/>
      <c r="B228" s="406"/>
      <c r="C228" s="94" t="s">
        <v>59</v>
      </c>
      <c r="D228" s="85">
        <v>23</v>
      </c>
      <c r="E228" s="86"/>
      <c r="F228" s="356">
        <v>3</v>
      </c>
      <c r="G228" s="357"/>
      <c r="H228" s="87">
        <f t="shared" si="80"/>
        <v>3</v>
      </c>
      <c r="I228" s="87"/>
      <c r="J228" s="89"/>
      <c r="K228" s="87"/>
      <c r="L228" s="87"/>
      <c r="M228" s="315"/>
      <c r="N228" s="316"/>
      <c r="O228" s="90"/>
      <c r="P228" s="91"/>
      <c r="Q228" s="111"/>
      <c r="R228" s="305"/>
      <c r="S228" s="306"/>
      <c r="T228" s="305"/>
      <c r="U228" s="306"/>
      <c r="V228" s="93">
        <f t="shared" si="81"/>
        <v>3</v>
      </c>
      <c r="W228" s="6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12.75" customHeight="1" x14ac:dyDescent="0.3">
      <c r="A229" s="375"/>
      <c r="B229" s="406"/>
      <c r="C229" s="94" t="s">
        <v>45</v>
      </c>
      <c r="D229" s="94">
        <v>21</v>
      </c>
      <c r="E229" s="95"/>
      <c r="F229" s="354">
        <v>3</v>
      </c>
      <c r="G229" s="355"/>
      <c r="H229" s="87">
        <f t="shared" si="80"/>
        <v>3</v>
      </c>
      <c r="I229" s="96"/>
      <c r="J229" s="96"/>
      <c r="K229" s="96"/>
      <c r="L229" s="96"/>
      <c r="M229" s="354"/>
      <c r="N229" s="355"/>
      <c r="O229" s="96">
        <f t="shared" ref="O229:O242" si="82">SUM(M229,N229)</f>
        <v>0</v>
      </c>
      <c r="P229" s="101"/>
      <c r="Q229" s="94"/>
      <c r="R229" s="354"/>
      <c r="S229" s="355"/>
      <c r="T229" s="354"/>
      <c r="U229" s="355"/>
      <c r="V229" s="93">
        <f t="shared" si="81"/>
        <v>3</v>
      </c>
      <c r="W229" s="6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12.75" customHeight="1" x14ac:dyDescent="0.3">
      <c r="A230" s="375"/>
      <c r="B230" s="406"/>
      <c r="C230" s="94" t="s">
        <v>47</v>
      </c>
      <c r="D230" s="94">
        <v>24</v>
      </c>
      <c r="E230" s="318"/>
      <c r="F230" s="354">
        <v>3</v>
      </c>
      <c r="G230" s="355"/>
      <c r="H230" s="87">
        <f t="shared" si="80"/>
        <v>3</v>
      </c>
      <c r="I230" s="96"/>
      <c r="J230" s="96"/>
      <c r="K230" s="96"/>
      <c r="L230" s="96"/>
      <c r="M230" s="299"/>
      <c r="N230" s="300"/>
      <c r="O230" s="96"/>
      <c r="P230" s="309"/>
      <c r="Q230" s="94"/>
      <c r="R230" s="299"/>
      <c r="S230" s="300"/>
      <c r="T230" s="299"/>
      <c r="U230" s="300"/>
      <c r="V230" s="93">
        <f t="shared" si="81"/>
        <v>3</v>
      </c>
      <c r="W230" s="6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2.75" customHeight="1" x14ac:dyDescent="0.3">
      <c r="A231" s="375"/>
      <c r="B231" s="406"/>
      <c r="C231" s="94" t="s">
        <v>53</v>
      </c>
      <c r="D231" s="94">
        <v>21</v>
      </c>
      <c r="E231" s="318"/>
      <c r="F231" s="354">
        <v>3</v>
      </c>
      <c r="G231" s="355"/>
      <c r="H231" s="87">
        <f t="shared" si="80"/>
        <v>3</v>
      </c>
      <c r="I231" s="96"/>
      <c r="J231" s="96"/>
      <c r="K231" s="96"/>
      <c r="L231" s="96"/>
      <c r="M231" s="299"/>
      <c r="N231" s="300"/>
      <c r="O231" s="96"/>
      <c r="P231" s="309"/>
      <c r="Q231" s="94"/>
      <c r="R231" s="299"/>
      <c r="S231" s="300"/>
      <c r="T231" s="299"/>
      <c r="U231" s="300"/>
      <c r="V231" s="93">
        <f t="shared" si="81"/>
        <v>3</v>
      </c>
      <c r="W231" s="6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2.75" customHeight="1" x14ac:dyDescent="0.3">
      <c r="A232" s="375"/>
      <c r="B232" s="406"/>
      <c r="C232" s="94" t="s">
        <v>94</v>
      </c>
      <c r="D232" s="94">
        <v>22</v>
      </c>
      <c r="E232" s="95"/>
      <c r="F232" s="354">
        <v>2</v>
      </c>
      <c r="G232" s="355"/>
      <c r="H232" s="87">
        <f t="shared" si="80"/>
        <v>2</v>
      </c>
      <c r="I232" s="96"/>
      <c r="J232" s="96"/>
      <c r="K232" s="96"/>
      <c r="L232" s="96"/>
      <c r="M232" s="354"/>
      <c r="N232" s="355"/>
      <c r="O232" s="96">
        <v>0</v>
      </c>
      <c r="P232" s="101"/>
      <c r="Q232" s="94"/>
      <c r="R232" s="354"/>
      <c r="S232" s="355"/>
      <c r="T232" s="354"/>
      <c r="U232" s="355"/>
      <c r="V232" s="93">
        <f t="shared" si="81"/>
        <v>2</v>
      </c>
      <c r="W232" s="6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2.75" customHeight="1" x14ac:dyDescent="0.3">
      <c r="A233" s="375"/>
      <c r="B233" s="406"/>
      <c r="C233" s="94" t="s">
        <v>165</v>
      </c>
      <c r="D233" s="94">
        <v>22</v>
      </c>
      <c r="E233" s="318"/>
      <c r="F233" s="354">
        <v>2</v>
      </c>
      <c r="G233" s="355"/>
      <c r="H233" s="87">
        <f t="shared" si="80"/>
        <v>2</v>
      </c>
      <c r="I233" s="96"/>
      <c r="J233" s="96"/>
      <c r="K233" s="96"/>
      <c r="L233" s="96"/>
      <c r="M233" s="299"/>
      <c r="N233" s="300"/>
      <c r="O233" s="90"/>
      <c r="P233" s="309"/>
      <c r="Q233" s="94"/>
      <c r="R233" s="299"/>
      <c r="S233" s="300"/>
      <c r="T233" s="299"/>
      <c r="U233" s="300"/>
      <c r="V233" s="93">
        <f t="shared" si="81"/>
        <v>2</v>
      </c>
      <c r="W233" s="6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2.75" customHeight="1" x14ac:dyDescent="0.3">
      <c r="A234" s="375"/>
      <c r="B234" s="406"/>
      <c r="C234" s="94" t="s">
        <v>36</v>
      </c>
      <c r="D234" s="94">
        <v>17</v>
      </c>
      <c r="E234" s="318"/>
      <c r="F234" s="354">
        <v>2</v>
      </c>
      <c r="G234" s="355"/>
      <c r="H234" s="87">
        <f t="shared" si="80"/>
        <v>2</v>
      </c>
      <c r="I234" s="96"/>
      <c r="J234" s="96"/>
      <c r="K234" s="96"/>
      <c r="L234" s="96"/>
      <c r="M234" s="299"/>
      <c r="N234" s="300"/>
      <c r="O234" s="90"/>
      <c r="P234" s="309"/>
      <c r="Q234" s="94"/>
      <c r="R234" s="299"/>
      <c r="S234" s="300"/>
      <c r="T234" s="299"/>
      <c r="U234" s="300"/>
      <c r="V234" s="93">
        <f t="shared" si="81"/>
        <v>2</v>
      </c>
      <c r="W234" s="6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2.75" customHeight="1" thickBot="1" x14ac:dyDescent="0.35">
      <c r="A235" s="375"/>
      <c r="B235" s="406"/>
      <c r="C235" s="104" t="s">
        <v>62</v>
      </c>
      <c r="D235" s="104">
        <v>22</v>
      </c>
      <c r="E235" s="105"/>
      <c r="F235" s="362">
        <v>2</v>
      </c>
      <c r="G235" s="363"/>
      <c r="H235" s="87">
        <f t="shared" si="80"/>
        <v>2</v>
      </c>
      <c r="I235" s="106"/>
      <c r="J235" s="106"/>
      <c r="K235" s="106"/>
      <c r="L235" s="106"/>
      <c r="M235" s="362"/>
      <c r="N235" s="363"/>
      <c r="O235" s="106">
        <f t="shared" si="82"/>
        <v>0</v>
      </c>
      <c r="P235" s="107"/>
      <c r="Q235" s="105"/>
      <c r="R235" s="362"/>
      <c r="S235" s="363"/>
      <c r="T235" s="362"/>
      <c r="U235" s="363"/>
      <c r="V235" s="93">
        <f t="shared" si="81"/>
        <v>2</v>
      </c>
      <c r="W235" s="6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2.75" customHeight="1" thickBot="1" x14ac:dyDescent="0.35">
      <c r="A236" s="376"/>
      <c r="B236" s="407"/>
      <c r="C236" s="277"/>
      <c r="D236" s="278">
        <f>SUM(D224:D235)</f>
        <v>256</v>
      </c>
      <c r="E236" s="275"/>
      <c r="F236" s="420">
        <f>SUM(F224:F235)</f>
        <v>29</v>
      </c>
      <c r="G236" s="421"/>
      <c r="H236" s="273">
        <f>SUM(H224:H235)</f>
        <v>29</v>
      </c>
      <c r="I236" s="273">
        <f>SUM(I224:I235)</f>
        <v>0</v>
      </c>
      <c r="J236" s="273">
        <f>SUM(J224:J235)</f>
        <v>0.1</v>
      </c>
      <c r="K236" s="273"/>
      <c r="L236" s="273"/>
      <c r="M236" s="420">
        <f>SUM(M224:M235)</f>
        <v>0</v>
      </c>
      <c r="N236" s="421"/>
      <c r="O236" s="273">
        <f>SUM(O224:O235)</f>
        <v>1</v>
      </c>
      <c r="P236" s="332"/>
      <c r="Q236" s="332"/>
      <c r="R236" s="420">
        <f>SUM(R224:R235)</f>
        <v>0</v>
      </c>
      <c r="S236" s="421"/>
      <c r="T236" s="420"/>
      <c r="U236" s="421"/>
      <c r="V236" s="288">
        <f>SUM(V224:V235)</f>
        <v>30</v>
      </c>
      <c r="W236" s="6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47.25" customHeight="1" x14ac:dyDescent="0.3">
      <c r="A237" s="374">
        <v>31</v>
      </c>
      <c r="B237" s="405" t="s">
        <v>144</v>
      </c>
      <c r="C237" s="133" t="s">
        <v>64</v>
      </c>
      <c r="D237" s="85">
        <v>25</v>
      </c>
      <c r="E237" s="129" t="s">
        <v>32</v>
      </c>
      <c r="F237" s="358">
        <v>5</v>
      </c>
      <c r="G237" s="359"/>
      <c r="H237" s="87">
        <f t="shared" si="80"/>
        <v>5</v>
      </c>
      <c r="I237" s="134">
        <v>0.1</v>
      </c>
      <c r="J237" s="134">
        <v>0.1</v>
      </c>
      <c r="K237" s="90">
        <v>10</v>
      </c>
      <c r="L237" s="90">
        <v>11</v>
      </c>
      <c r="M237" s="412" t="s">
        <v>179</v>
      </c>
      <c r="N237" s="413"/>
      <c r="O237" s="90">
        <v>1</v>
      </c>
      <c r="P237" s="186"/>
      <c r="Q237" s="186"/>
      <c r="R237" s="358"/>
      <c r="S237" s="359"/>
      <c r="T237" s="358"/>
      <c r="U237" s="359"/>
      <c r="V237" s="93">
        <f t="shared" ref="V237:V242" si="83">H237+O237+R237</f>
        <v>6</v>
      </c>
      <c r="W237" s="6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61.5" customHeight="1" x14ac:dyDescent="0.3">
      <c r="A238" s="375"/>
      <c r="B238" s="406"/>
      <c r="C238" s="94" t="s">
        <v>69</v>
      </c>
      <c r="D238" s="94">
        <v>23</v>
      </c>
      <c r="E238" s="95" t="s">
        <v>65</v>
      </c>
      <c r="F238" s="354">
        <v>5</v>
      </c>
      <c r="G238" s="355"/>
      <c r="H238" s="96">
        <f t="shared" si="80"/>
        <v>5</v>
      </c>
      <c r="I238" s="96"/>
      <c r="J238" s="96"/>
      <c r="K238" s="96">
        <v>11</v>
      </c>
      <c r="L238" s="96">
        <v>10</v>
      </c>
      <c r="M238" s="440" t="s">
        <v>190</v>
      </c>
      <c r="N238" s="440"/>
      <c r="O238" s="96">
        <v>1</v>
      </c>
      <c r="P238" s="101"/>
      <c r="Q238" s="101"/>
      <c r="R238" s="354"/>
      <c r="S238" s="355"/>
      <c r="T238" s="354"/>
      <c r="U238" s="355"/>
      <c r="V238" s="100">
        <f t="shared" si="83"/>
        <v>6</v>
      </c>
      <c r="W238" s="6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2.75" customHeight="1" x14ac:dyDescent="0.3">
      <c r="A239" s="375"/>
      <c r="B239" s="406"/>
      <c r="C239" s="94" t="s">
        <v>17</v>
      </c>
      <c r="D239" s="94">
        <v>25</v>
      </c>
      <c r="E239" s="318"/>
      <c r="F239" s="354">
        <v>5</v>
      </c>
      <c r="G239" s="355"/>
      <c r="H239" s="96">
        <f t="shared" si="80"/>
        <v>5</v>
      </c>
      <c r="I239" s="96"/>
      <c r="J239" s="96"/>
      <c r="K239" s="96"/>
      <c r="L239" s="96"/>
      <c r="M239" s="299"/>
      <c r="N239" s="300"/>
      <c r="O239" s="96"/>
      <c r="P239" s="309"/>
      <c r="Q239" s="309"/>
      <c r="R239" s="299"/>
      <c r="S239" s="300"/>
      <c r="T239" s="299"/>
      <c r="U239" s="300"/>
      <c r="V239" s="100">
        <f t="shared" si="83"/>
        <v>5</v>
      </c>
      <c r="W239" s="6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2.75" customHeight="1" x14ac:dyDescent="0.3">
      <c r="A240" s="375"/>
      <c r="B240" s="406"/>
      <c r="C240" s="94" t="s">
        <v>41</v>
      </c>
      <c r="D240" s="94">
        <v>21</v>
      </c>
      <c r="E240" s="95"/>
      <c r="F240" s="354">
        <v>5</v>
      </c>
      <c r="G240" s="355"/>
      <c r="H240" s="96">
        <f t="shared" si="80"/>
        <v>5</v>
      </c>
      <c r="I240" s="96"/>
      <c r="J240" s="96"/>
      <c r="K240" s="96"/>
      <c r="L240" s="96"/>
      <c r="M240" s="354"/>
      <c r="N240" s="355"/>
      <c r="O240" s="96">
        <f t="shared" si="82"/>
        <v>0</v>
      </c>
      <c r="P240" s="101"/>
      <c r="Q240" s="101"/>
      <c r="R240" s="354"/>
      <c r="S240" s="355"/>
      <c r="T240" s="354"/>
      <c r="U240" s="355"/>
      <c r="V240" s="100">
        <f t="shared" si="83"/>
        <v>5</v>
      </c>
      <c r="W240" s="6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2.75" customHeight="1" x14ac:dyDescent="0.3">
      <c r="A241" s="375"/>
      <c r="B241" s="406"/>
      <c r="C241" s="102">
        <v>10</v>
      </c>
      <c r="D241" s="94">
        <v>11</v>
      </c>
      <c r="E241" s="95"/>
      <c r="F241" s="354">
        <v>5</v>
      </c>
      <c r="G241" s="355"/>
      <c r="H241" s="96">
        <f t="shared" si="80"/>
        <v>5</v>
      </c>
      <c r="I241" s="96"/>
      <c r="J241" s="96"/>
      <c r="K241" s="96"/>
      <c r="L241" s="96"/>
      <c r="M241" s="354"/>
      <c r="N241" s="355"/>
      <c r="O241" s="96">
        <v>0</v>
      </c>
      <c r="P241" s="101"/>
      <c r="Q241" s="101"/>
      <c r="R241" s="354"/>
      <c r="S241" s="355"/>
      <c r="T241" s="354"/>
      <c r="U241" s="355"/>
      <c r="V241" s="100">
        <f t="shared" si="83"/>
        <v>5</v>
      </c>
      <c r="W241" s="6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12.75" customHeight="1" thickBot="1" x14ac:dyDescent="0.35">
      <c r="A242" s="375"/>
      <c r="B242" s="406"/>
      <c r="C242" s="103">
        <v>11</v>
      </c>
      <c r="D242" s="104">
        <v>10</v>
      </c>
      <c r="E242" s="105"/>
      <c r="F242" s="362">
        <v>5</v>
      </c>
      <c r="G242" s="363"/>
      <c r="H242" s="106">
        <f t="shared" si="80"/>
        <v>5</v>
      </c>
      <c r="I242" s="106"/>
      <c r="J242" s="106"/>
      <c r="K242" s="106"/>
      <c r="L242" s="106"/>
      <c r="M242" s="362"/>
      <c r="N242" s="363"/>
      <c r="O242" s="106">
        <f t="shared" si="82"/>
        <v>0</v>
      </c>
      <c r="P242" s="107"/>
      <c r="Q242" s="107"/>
      <c r="R242" s="362"/>
      <c r="S242" s="363"/>
      <c r="T242" s="362"/>
      <c r="U242" s="363"/>
      <c r="V242" s="108">
        <f t="shared" si="83"/>
        <v>5</v>
      </c>
      <c r="W242" s="6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12.75" customHeight="1" thickBot="1" x14ac:dyDescent="0.35">
      <c r="A243" s="376"/>
      <c r="B243" s="407"/>
      <c r="C243" s="277"/>
      <c r="D243" s="278">
        <f>SUM(D237:D242)</f>
        <v>115</v>
      </c>
      <c r="E243" s="275"/>
      <c r="F243" s="420">
        <f>SUM(F237:F242)</f>
        <v>30</v>
      </c>
      <c r="G243" s="421"/>
      <c r="H243" s="273">
        <f>SUM(H237:H242)</f>
        <v>30</v>
      </c>
      <c r="I243" s="273">
        <f>SUM(I237:I242)</f>
        <v>0.1</v>
      </c>
      <c r="J243" s="273">
        <f>SUM(J237:J242)</f>
        <v>0.1</v>
      </c>
      <c r="K243" s="273"/>
      <c r="L243" s="273"/>
      <c r="M243" s="420">
        <f>SUM(M237:M242)</f>
        <v>0</v>
      </c>
      <c r="N243" s="421"/>
      <c r="O243" s="273">
        <f>SUM(O237:O242)</f>
        <v>2</v>
      </c>
      <c r="P243" s="332"/>
      <c r="Q243" s="332"/>
      <c r="R243" s="420">
        <f>SUM(R237:R242)</f>
        <v>0</v>
      </c>
      <c r="S243" s="421"/>
      <c r="T243" s="420"/>
      <c r="U243" s="421"/>
      <c r="V243" s="288">
        <f>SUM(V237:V242)</f>
        <v>32</v>
      </c>
      <c r="W243" s="6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2.75" customHeight="1" x14ac:dyDescent="0.3">
      <c r="A244" s="374">
        <v>32</v>
      </c>
      <c r="B244" s="405" t="s">
        <v>145</v>
      </c>
      <c r="C244" s="85" t="s">
        <v>67</v>
      </c>
      <c r="D244" s="85">
        <v>21</v>
      </c>
      <c r="E244" s="86" t="s">
        <v>63</v>
      </c>
      <c r="F244" s="358">
        <v>3</v>
      </c>
      <c r="G244" s="359"/>
      <c r="H244" s="87">
        <f t="shared" ref="H244:H255" si="84">SUM(F244,G244)</f>
        <v>3</v>
      </c>
      <c r="I244" s="87"/>
      <c r="J244" s="87"/>
      <c r="K244" s="87"/>
      <c r="L244" s="87"/>
      <c r="M244" s="358"/>
      <c r="N244" s="359"/>
      <c r="O244" s="87">
        <f t="shared" ref="O244:O253" si="85">SUM(M244,N244)</f>
        <v>0</v>
      </c>
      <c r="P244" s="91"/>
      <c r="Q244" s="111"/>
      <c r="R244" s="358"/>
      <c r="S244" s="359"/>
      <c r="T244" s="358"/>
      <c r="U244" s="359"/>
      <c r="V244" s="93">
        <f t="shared" ref="V244:V255" si="86">H244+O244+R244</f>
        <v>3</v>
      </c>
      <c r="W244" s="6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2.75" customHeight="1" x14ac:dyDescent="0.3">
      <c r="A245" s="375"/>
      <c r="B245" s="406"/>
      <c r="C245" s="85" t="s">
        <v>73</v>
      </c>
      <c r="D245" s="85">
        <v>21</v>
      </c>
      <c r="E245" s="86" t="s">
        <v>176</v>
      </c>
      <c r="F245" s="358">
        <v>3</v>
      </c>
      <c r="G245" s="359"/>
      <c r="H245" s="87">
        <f t="shared" si="84"/>
        <v>3</v>
      </c>
      <c r="I245" s="87"/>
      <c r="J245" s="87"/>
      <c r="K245" s="87"/>
      <c r="L245" s="87"/>
      <c r="M245" s="323"/>
      <c r="N245" s="324"/>
      <c r="O245" s="90"/>
      <c r="P245" s="91"/>
      <c r="Q245" s="111"/>
      <c r="R245" s="323"/>
      <c r="S245" s="324"/>
      <c r="T245" s="323"/>
      <c r="U245" s="324"/>
      <c r="V245" s="93">
        <f t="shared" si="86"/>
        <v>3</v>
      </c>
      <c r="W245" s="6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2.75" customHeight="1" x14ac:dyDescent="0.3">
      <c r="A246" s="375"/>
      <c r="B246" s="406"/>
      <c r="C246" s="85" t="s">
        <v>74</v>
      </c>
      <c r="D246" s="85">
        <v>19</v>
      </c>
      <c r="E246" s="86"/>
      <c r="F246" s="358">
        <v>3</v>
      </c>
      <c r="G246" s="359"/>
      <c r="H246" s="87">
        <f t="shared" si="84"/>
        <v>3</v>
      </c>
      <c r="I246" s="87"/>
      <c r="J246" s="87"/>
      <c r="K246" s="87"/>
      <c r="L246" s="87"/>
      <c r="M246" s="323"/>
      <c r="N246" s="324"/>
      <c r="O246" s="90"/>
      <c r="P246" s="91"/>
      <c r="Q246" s="111"/>
      <c r="R246" s="323"/>
      <c r="S246" s="324"/>
      <c r="T246" s="323"/>
      <c r="U246" s="324"/>
      <c r="V246" s="93">
        <f t="shared" si="86"/>
        <v>3</v>
      </c>
      <c r="W246" s="6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2.75" customHeight="1" x14ac:dyDescent="0.3">
      <c r="A247" s="375"/>
      <c r="B247" s="406"/>
      <c r="C247" s="85" t="s">
        <v>71</v>
      </c>
      <c r="D247" s="85">
        <v>23</v>
      </c>
      <c r="E247" s="86"/>
      <c r="F247" s="354">
        <v>3</v>
      </c>
      <c r="G247" s="355"/>
      <c r="H247" s="87">
        <f t="shared" si="84"/>
        <v>3</v>
      </c>
      <c r="I247" s="87"/>
      <c r="J247" s="87"/>
      <c r="K247" s="87"/>
      <c r="L247" s="87"/>
      <c r="M247" s="323"/>
      <c r="N247" s="324"/>
      <c r="O247" s="90"/>
      <c r="P247" s="91"/>
      <c r="Q247" s="111"/>
      <c r="R247" s="323"/>
      <c r="S247" s="324"/>
      <c r="T247" s="323"/>
      <c r="U247" s="324"/>
      <c r="V247" s="93">
        <f t="shared" si="86"/>
        <v>3</v>
      </c>
      <c r="W247" s="6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2.75" customHeight="1" x14ac:dyDescent="0.3">
      <c r="A248" s="375"/>
      <c r="B248" s="406"/>
      <c r="C248" s="85" t="s">
        <v>72</v>
      </c>
      <c r="D248" s="85">
        <v>18</v>
      </c>
      <c r="E248" s="86"/>
      <c r="F248" s="354">
        <v>3</v>
      </c>
      <c r="G248" s="355"/>
      <c r="H248" s="87">
        <f t="shared" si="84"/>
        <v>3</v>
      </c>
      <c r="I248" s="87"/>
      <c r="J248" s="87"/>
      <c r="K248" s="87"/>
      <c r="L248" s="87"/>
      <c r="M248" s="354"/>
      <c r="N248" s="355"/>
      <c r="O248" s="90">
        <v>0</v>
      </c>
      <c r="P248" s="91"/>
      <c r="Q248" s="111"/>
      <c r="R248" s="354"/>
      <c r="S248" s="355"/>
      <c r="T248" s="354"/>
      <c r="U248" s="355"/>
      <c r="V248" s="93">
        <f t="shared" si="86"/>
        <v>3</v>
      </c>
      <c r="W248" s="6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2.75" customHeight="1" x14ac:dyDescent="0.3">
      <c r="A249" s="375"/>
      <c r="B249" s="406"/>
      <c r="C249" s="94" t="s">
        <v>64</v>
      </c>
      <c r="D249" s="85">
        <v>25</v>
      </c>
      <c r="E249" s="86"/>
      <c r="F249" s="354">
        <v>2</v>
      </c>
      <c r="G249" s="355"/>
      <c r="H249" s="87">
        <f t="shared" si="84"/>
        <v>2</v>
      </c>
      <c r="I249" s="87"/>
      <c r="J249" s="87"/>
      <c r="K249" s="87"/>
      <c r="L249" s="87"/>
      <c r="M249" s="319"/>
      <c r="N249" s="320"/>
      <c r="O249" s="90"/>
      <c r="P249" s="91"/>
      <c r="Q249" s="111"/>
      <c r="R249" s="319"/>
      <c r="S249" s="320"/>
      <c r="T249" s="319"/>
      <c r="U249" s="320"/>
      <c r="V249" s="93">
        <f t="shared" si="86"/>
        <v>2</v>
      </c>
      <c r="W249" s="6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2.75" customHeight="1" x14ac:dyDescent="0.3">
      <c r="A250" s="375"/>
      <c r="B250" s="406"/>
      <c r="C250" s="94" t="s">
        <v>54</v>
      </c>
      <c r="D250" s="94">
        <v>25</v>
      </c>
      <c r="E250" s="95"/>
      <c r="F250" s="354">
        <v>2</v>
      </c>
      <c r="G250" s="355"/>
      <c r="H250" s="87">
        <f t="shared" si="84"/>
        <v>2</v>
      </c>
      <c r="I250" s="96"/>
      <c r="J250" s="96"/>
      <c r="K250" s="96"/>
      <c r="L250" s="96"/>
      <c r="M250" s="354"/>
      <c r="N250" s="355"/>
      <c r="O250" s="96">
        <f t="shared" si="85"/>
        <v>0</v>
      </c>
      <c r="P250" s="101"/>
      <c r="Q250" s="99"/>
      <c r="R250" s="354"/>
      <c r="S250" s="355"/>
      <c r="T250" s="354"/>
      <c r="U250" s="355"/>
      <c r="V250" s="93">
        <f t="shared" si="86"/>
        <v>2</v>
      </c>
      <c r="W250" s="6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2.75" customHeight="1" x14ac:dyDescent="0.3">
      <c r="A251" s="375"/>
      <c r="B251" s="406"/>
      <c r="C251" s="94" t="s">
        <v>69</v>
      </c>
      <c r="D251" s="94">
        <v>23</v>
      </c>
      <c r="E251" s="338"/>
      <c r="F251" s="354">
        <v>2</v>
      </c>
      <c r="G251" s="355"/>
      <c r="H251" s="87">
        <f t="shared" si="84"/>
        <v>2</v>
      </c>
      <c r="I251" s="96"/>
      <c r="J251" s="96"/>
      <c r="K251" s="96"/>
      <c r="L251" s="87"/>
      <c r="M251" s="319"/>
      <c r="N251" s="320"/>
      <c r="O251" s="96"/>
      <c r="P251" s="330"/>
      <c r="Q251" s="99"/>
      <c r="R251" s="319"/>
      <c r="S251" s="320"/>
      <c r="T251" s="319"/>
      <c r="U251" s="320"/>
      <c r="V251" s="93">
        <f t="shared" si="86"/>
        <v>2</v>
      </c>
      <c r="W251" s="6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2.75" customHeight="1" x14ac:dyDescent="0.3">
      <c r="A252" s="375"/>
      <c r="B252" s="406"/>
      <c r="C252" s="94" t="s">
        <v>31</v>
      </c>
      <c r="D252" s="94">
        <v>22</v>
      </c>
      <c r="E252" s="95"/>
      <c r="F252" s="354">
        <v>2</v>
      </c>
      <c r="G252" s="355"/>
      <c r="H252" s="87">
        <f t="shared" si="84"/>
        <v>2</v>
      </c>
      <c r="I252" s="96"/>
      <c r="J252" s="96"/>
      <c r="K252" s="96"/>
      <c r="L252" s="87"/>
      <c r="M252" s="354"/>
      <c r="N252" s="355"/>
      <c r="O252" s="96">
        <f t="shared" si="85"/>
        <v>0</v>
      </c>
      <c r="P252" s="101"/>
      <c r="Q252" s="99"/>
      <c r="R252" s="354"/>
      <c r="S252" s="355"/>
      <c r="T252" s="354"/>
      <c r="U252" s="355"/>
      <c r="V252" s="93">
        <f t="shared" si="86"/>
        <v>2</v>
      </c>
      <c r="W252" s="6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2.75" customHeight="1" x14ac:dyDescent="0.3">
      <c r="A253" s="375"/>
      <c r="B253" s="406"/>
      <c r="C253" s="94" t="s">
        <v>61</v>
      </c>
      <c r="D253" s="94">
        <v>22</v>
      </c>
      <c r="E253" s="95"/>
      <c r="F253" s="354">
        <v>2</v>
      </c>
      <c r="G253" s="355"/>
      <c r="H253" s="87">
        <f t="shared" si="84"/>
        <v>2</v>
      </c>
      <c r="I253" s="96"/>
      <c r="J253" s="96"/>
      <c r="K253" s="96"/>
      <c r="L253" s="96"/>
      <c r="M253" s="354"/>
      <c r="N253" s="355"/>
      <c r="O253" s="96">
        <f t="shared" si="85"/>
        <v>0</v>
      </c>
      <c r="P253" s="101"/>
      <c r="Q253" s="99"/>
      <c r="R253" s="354"/>
      <c r="S253" s="355"/>
      <c r="T253" s="354"/>
      <c r="U253" s="355"/>
      <c r="V253" s="93">
        <f t="shared" si="86"/>
        <v>2</v>
      </c>
      <c r="W253" s="6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2.75" customHeight="1" x14ac:dyDescent="0.3">
      <c r="A254" s="375"/>
      <c r="B254" s="406"/>
      <c r="C254" s="104" t="s">
        <v>41</v>
      </c>
      <c r="D254" s="104">
        <v>21</v>
      </c>
      <c r="E254" s="105"/>
      <c r="F254" s="354">
        <v>2</v>
      </c>
      <c r="G254" s="355"/>
      <c r="H254" s="87">
        <f t="shared" si="84"/>
        <v>2</v>
      </c>
      <c r="I254" s="106"/>
      <c r="J254" s="106"/>
      <c r="K254" s="106"/>
      <c r="L254" s="106"/>
      <c r="M254" s="321"/>
      <c r="N254" s="322"/>
      <c r="O254" s="90"/>
      <c r="P254" s="329"/>
      <c r="Q254" s="135"/>
      <c r="R254" s="321"/>
      <c r="S254" s="322"/>
      <c r="T254" s="321"/>
      <c r="U254" s="322"/>
      <c r="V254" s="93">
        <f t="shared" si="86"/>
        <v>2</v>
      </c>
      <c r="W254" s="6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2.75" customHeight="1" thickBot="1" x14ac:dyDescent="0.35">
      <c r="A255" s="375"/>
      <c r="B255" s="406"/>
      <c r="C255" s="104" t="s">
        <v>96</v>
      </c>
      <c r="D255" s="104">
        <v>15</v>
      </c>
      <c r="E255" s="105"/>
      <c r="F255" s="362">
        <v>2</v>
      </c>
      <c r="G255" s="363"/>
      <c r="H255" s="87">
        <f t="shared" si="84"/>
        <v>2</v>
      </c>
      <c r="I255" s="106"/>
      <c r="J255" s="106"/>
      <c r="K255" s="106"/>
      <c r="L255" s="106"/>
      <c r="M255" s="362"/>
      <c r="N255" s="363"/>
      <c r="O255" s="90">
        <v>0</v>
      </c>
      <c r="P255" s="107"/>
      <c r="Q255" s="135"/>
      <c r="R255" s="362"/>
      <c r="S255" s="363"/>
      <c r="T255" s="362"/>
      <c r="U255" s="363"/>
      <c r="V255" s="93">
        <f t="shared" si="86"/>
        <v>2</v>
      </c>
      <c r="W255" s="6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2.75" customHeight="1" thickBot="1" x14ac:dyDescent="0.35">
      <c r="A256" s="376"/>
      <c r="B256" s="407"/>
      <c r="C256" s="277"/>
      <c r="D256" s="278">
        <f>SUM(D244:D255)</f>
        <v>255</v>
      </c>
      <c r="E256" s="275"/>
      <c r="F256" s="420">
        <f>SUM(F244:F255)</f>
        <v>29</v>
      </c>
      <c r="G256" s="421"/>
      <c r="H256" s="273">
        <f>SUM(H244:H255)</f>
        <v>29</v>
      </c>
      <c r="I256" s="273">
        <f>SUM(I244:I255)</f>
        <v>0</v>
      </c>
      <c r="J256" s="273">
        <f>SUM(J244:J255)</f>
        <v>0</v>
      </c>
      <c r="K256" s="273"/>
      <c r="L256" s="273"/>
      <c r="M256" s="420">
        <f>SUM(M244:M255)</f>
        <v>0</v>
      </c>
      <c r="N256" s="421"/>
      <c r="O256" s="273">
        <f>SUM(O244:O255)</f>
        <v>0</v>
      </c>
      <c r="P256" s="332"/>
      <c r="Q256" s="275"/>
      <c r="R256" s="420">
        <f>SUM(R244:R255)</f>
        <v>0</v>
      </c>
      <c r="S256" s="421"/>
      <c r="T256" s="420"/>
      <c r="U256" s="421"/>
      <c r="V256" s="288">
        <f>SUM(V244:V255)</f>
        <v>29</v>
      </c>
      <c r="W256" s="6"/>
    </row>
    <row r="257" spans="1:36" s="9" customFormat="1" ht="89.25" customHeight="1" thickBot="1" x14ac:dyDescent="0.3">
      <c r="A257" s="374">
        <v>33</v>
      </c>
      <c r="B257" s="405" t="s">
        <v>146</v>
      </c>
      <c r="C257" s="187" t="s">
        <v>67</v>
      </c>
      <c r="D257" s="187">
        <v>21</v>
      </c>
      <c r="E257" s="188" t="s">
        <v>109</v>
      </c>
      <c r="F257" s="397">
        <v>18</v>
      </c>
      <c r="G257" s="398"/>
      <c r="H257" s="177">
        <f t="shared" ref="H257" si="87">SUM(F257,G257)</f>
        <v>18</v>
      </c>
      <c r="I257" s="189">
        <v>0.1</v>
      </c>
      <c r="J257" s="189">
        <v>0.1</v>
      </c>
      <c r="K257" s="177" t="s">
        <v>67</v>
      </c>
      <c r="L257" s="177">
        <v>22</v>
      </c>
      <c r="M257" s="367" t="s">
        <v>191</v>
      </c>
      <c r="N257" s="367"/>
      <c r="O257" s="177">
        <v>4</v>
      </c>
      <c r="P257" s="190"/>
      <c r="Q257" s="191"/>
      <c r="R257" s="397"/>
      <c r="S257" s="398"/>
      <c r="T257" s="397"/>
      <c r="U257" s="398"/>
      <c r="V257" s="192">
        <f t="shared" ref="V257" si="88">H257+O257+R257</f>
        <v>22</v>
      </c>
      <c r="W257" s="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s="9" customFormat="1" ht="12.75" customHeight="1" thickBot="1" x14ac:dyDescent="0.35">
      <c r="A258" s="376"/>
      <c r="B258" s="407"/>
      <c r="C258" s="277"/>
      <c r="D258" s="278">
        <f>SUM(D257:D257)</f>
        <v>21</v>
      </c>
      <c r="E258" s="275"/>
      <c r="F258" s="420">
        <f>SUM(F257:F257)</f>
        <v>18</v>
      </c>
      <c r="G258" s="421"/>
      <c r="H258" s="273">
        <f>SUM(H257:H257)</f>
        <v>18</v>
      </c>
      <c r="I258" s="273">
        <f>SUM(I257:I257)</f>
        <v>0.1</v>
      </c>
      <c r="J258" s="273">
        <f>SUM(J257:J257)</f>
        <v>0.1</v>
      </c>
      <c r="K258" s="273"/>
      <c r="L258" s="273"/>
      <c r="M258" s="420">
        <f>SUM(M257:M257)</f>
        <v>0</v>
      </c>
      <c r="N258" s="421"/>
      <c r="O258" s="273">
        <f>SUM(O257:O257)</f>
        <v>4</v>
      </c>
      <c r="P258" s="332"/>
      <c r="Q258" s="275"/>
      <c r="R258" s="420">
        <f>SUM(R257:R257)</f>
        <v>0</v>
      </c>
      <c r="S258" s="421"/>
      <c r="T258" s="420"/>
      <c r="U258" s="421"/>
      <c r="V258" s="288">
        <f>SUM(V257:V257)</f>
        <v>22</v>
      </c>
      <c r="W258" s="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35.25" customHeight="1" x14ac:dyDescent="0.25">
      <c r="A259" s="374">
        <v>34</v>
      </c>
      <c r="B259" s="405" t="s">
        <v>147</v>
      </c>
      <c r="C259" s="187" t="s">
        <v>94</v>
      </c>
      <c r="D259" s="187">
        <v>22</v>
      </c>
      <c r="E259" s="188" t="s">
        <v>126</v>
      </c>
      <c r="F259" s="540">
        <v>6</v>
      </c>
      <c r="G259" s="540"/>
      <c r="H259" s="177">
        <f t="shared" ref="H259" si="89">SUM(F259,G259)</f>
        <v>6</v>
      </c>
      <c r="I259" s="189">
        <v>0.1</v>
      </c>
      <c r="J259" s="189">
        <v>0.1</v>
      </c>
      <c r="K259" s="177" t="s">
        <v>94</v>
      </c>
      <c r="L259" s="177">
        <v>22</v>
      </c>
      <c r="M259" s="462" t="s">
        <v>179</v>
      </c>
      <c r="N259" s="463"/>
      <c r="O259" s="177">
        <v>1</v>
      </c>
      <c r="P259" s="190"/>
      <c r="Q259" s="191"/>
      <c r="R259" s="416"/>
      <c r="S259" s="417"/>
      <c r="T259" s="416"/>
      <c r="U259" s="417"/>
      <c r="V259" s="187">
        <f t="shared" ref="V259:V260" si="90">H259+O259+R259</f>
        <v>7</v>
      </c>
      <c r="W259" s="6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35.25" customHeight="1" x14ac:dyDescent="0.25">
      <c r="A260" s="375"/>
      <c r="B260" s="431"/>
      <c r="C260" s="187" t="s">
        <v>165</v>
      </c>
      <c r="D260" s="193">
        <v>22</v>
      </c>
      <c r="E260" s="340"/>
      <c r="F260" s="352">
        <v>6</v>
      </c>
      <c r="G260" s="353"/>
      <c r="H260" s="200">
        <v>6</v>
      </c>
      <c r="I260" s="298"/>
      <c r="J260" s="298"/>
      <c r="K260" s="200"/>
      <c r="L260" s="200"/>
      <c r="M260" s="360"/>
      <c r="N260" s="361"/>
      <c r="O260" s="200"/>
      <c r="P260" s="339"/>
      <c r="Q260" s="202"/>
      <c r="R260" s="352"/>
      <c r="S260" s="353"/>
      <c r="T260" s="352"/>
      <c r="U260" s="353"/>
      <c r="V260" s="187">
        <f t="shared" si="90"/>
        <v>6</v>
      </c>
      <c r="W260" s="6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2.75" customHeight="1" thickBot="1" x14ac:dyDescent="0.35">
      <c r="A261" s="376"/>
      <c r="B261" s="407"/>
      <c r="C261" s="343"/>
      <c r="D261" s="344"/>
      <c r="E261" s="345"/>
      <c r="F261" s="543">
        <f>SUM(F259:F260)</f>
        <v>12</v>
      </c>
      <c r="G261" s="544"/>
      <c r="H261" s="346">
        <f>SUM(H259:H260)</f>
        <v>12</v>
      </c>
      <c r="I261" s="347">
        <f>SUM(I259:I259)</f>
        <v>0.1</v>
      </c>
      <c r="J261" s="347">
        <f>SUM(J259:J259)</f>
        <v>0.1</v>
      </c>
      <c r="K261" s="347"/>
      <c r="L261" s="347"/>
      <c r="M261" s="432">
        <f>SUM(M259:M259)</f>
        <v>0</v>
      </c>
      <c r="N261" s="433"/>
      <c r="O261" s="346">
        <f>SUM(O259:O259)</f>
        <v>1</v>
      </c>
      <c r="P261" s="348"/>
      <c r="Q261" s="344"/>
      <c r="R261" s="432">
        <f>SUM(R259:R259)</f>
        <v>0</v>
      </c>
      <c r="S261" s="433"/>
      <c r="T261" s="432"/>
      <c r="U261" s="433"/>
      <c r="V261" s="349">
        <f>SUM(V259:V260)</f>
        <v>13</v>
      </c>
      <c r="W261" s="6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52.5" customHeight="1" x14ac:dyDescent="0.3">
      <c r="A262" s="127">
        <v>35</v>
      </c>
      <c r="B262" s="405" t="s">
        <v>105</v>
      </c>
      <c r="C262" s="165" t="s">
        <v>68</v>
      </c>
      <c r="D262" s="165">
        <v>21</v>
      </c>
      <c r="E262" s="166" t="s">
        <v>109</v>
      </c>
      <c r="F262" s="401">
        <v>19</v>
      </c>
      <c r="G262" s="402"/>
      <c r="H262" s="167">
        <f t="shared" ref="H262:H264" si="91">SUM(F262,G262)</f>
        <v>19</v>
      </c>
      <c r="I262" s="172">
        <v>0.1</v>
      </c>
      <c r="J262" s="172">
        <v>0.1</v>
      </c>
      <c r="K262" s="167" t="s">
        <v>68</v>
      </c>
      <c r="L262" s="167">
        <v>20</v>
      </c>
      <c r="M262" s="367" t="s">
        <v>183</v>
      </c>
      <c r="N262" s="367"/>
      <c r="O262" s="177">
        <v>5</v>
      </c>
      <c r="P262" s="169"/>
      <c r="Q262" s="166"/>
      <c r="R262" s="401"/>
      <c r="S262" s="402"/>
      <c r="T262" s="401"/>
      <c r="U262" s="402"/>
      <c r="V262" s="193">
        <f t="shared" ref="V262:V264" si="92">H262+O262+R262</f>
        <v>24</v>
      </c>
      <c r="W262" s="6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2.75" customHeight="1" x14ac:dyDescent="0.3">
      <c r="A263" s="127"/>
      <c r="B263" s="406"/>
      <c r="C263" s="118"/>
      <c r="D263" s="118"/>
      <c r="E263" s="194"/>
      <c r="F263" s="195"/>
      <c r="G263" s="98"/>
      <c r="H263" s="96"/>
      <c r="I263" s="96"/>
      <c r="J263" s="96"/>
      <c r="K263" s="96"/>
      <c r="L263" s="96"/>
      <c r="M263" s="195"/>
      <c r="N263" s="98"/>
      <c r="O263" s="96">
        <v>0</v>
      </c>
      <c r="P263" s="330" t="s">
        <v>44</v>
      </c>
      <c r="Q263" s="95" t="s">
        <v>32</v>
      </c>
      <c r="R263" s="354">
        <v>2</v>
      </c>
      <c r="S263" s="355"/>
      <c r="T263" s="434" t="s">
        <v>104</v>
      </c>
      <c r="U263" s="435"/>
      <c r="V263" s="100">
        <v>2</v>
      </c>
      <c r="W263" s="6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9.5" customHeight="1" thickBot="1" x14ac:dyDescent="0.35">
      <c r="A264" s="127"/>
      <c r="B264" s="406"/>
      <c r="C264" s="104"/>
      <c r="D264" s="104"/>
      <c r="E264" s="105"/>
      <c r="F264" s="362"/>
      <c r="G264" s="363"/>
      <c r="H264" s="106">
        <f t="shared" si="91"/>
        <v>0</v>
      </c>
      <c r="I264" s="106"/>
      <c r="J264" s="106"/>
      <c r="K264" s="106"/>
      <c r="L264" s="106"/>
      <c r="M264" s="362"/>
      <c r="N264" s="363"/>
      <c r="O264" s="106">
        <f t="shared" ref="O264" si="93">SUM(M264,N264)</f>
        <v>0</v>
      </c>
      <c r="P264" s="107"/>
      <c r="Q264" s="105" t="s">
        <v>33</v>
      </c>
      <c r="R264" s="362">
        <v>2</v>
      </c>
      <c r="S264" s="363"/>
      <c r="T264" s="454"/>
      <c r="U264" s="455"/>
      <c r="V264" s="108">
        <f t="shared" si="92"/>
        <v>2</v>
      </c>
      <c r="W264" s="6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4.25" customHeight="1" thickBot="1" x14ac:dyDescent="0.35">
      <c r="A265" s="127"/>
      <c r="B265" s="407"/>
      <c r="C265" s="277"/>
      <c r="D265" s="278">
        <f>SUM(D262:D264)</f>
        <v>21</v>
      </c>
      <c r="E265" s="332"/>
      <c r="F265" s="420">
        <f>SUM(F262:F264)</f>
        <v>19</v>
      </c>
      <c r="G265" s="421"/>
      <c r="H265" s="273">
        <f>SUM(H262:H264)</f>
        <v>19</v>
      </c>
      <c r="I265" s="273">
        <f>SUM(I262:I264)</f>
        <v>0.1</v>
      </c>
      <c r="J265" s="273">
        <f>SUM(J262:J264)</f>
        <v>0.1</v>
      </c>
      <c r="K265" s="273"/>
      <c r="L265" s="273"/>
      <c r="M265" s="420">
        <f>SUM(M262:M264)</f>
        <v>0</v>
      </c>
      <c r="N265" s="421"/>
      <c r="O265" s="273">
        <f>SUM(O262:O264)</f>
        <v>5</v>
      </c>
      <c r="P265" s="332"/>
      <c r="Q265" s="278"/>
      <c r="R265" s="420">
        <f>SUM(R262:R264)</f>
        <v>4</v>
      </c>
      <c r="S265" s="421"/>
      <c r="T265" s="420"/>
      <c r="U265" s="421"/>
      <c r="V265" s="288">
        <f>SUM(V262:V264)</f>
        <v>28</v>
      </c>
      <c r="W265" s="6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30.75" customHeight="1" x14ac:dyDescent="0.25">
      <c r="A266" s="374">
        <v>36</v>
      </c>
      <c r="B266" s="405" t="s">
        <v>148</v>
      </c>
      <c r="C266" s="196" t="s">
        <v>69</v>
      </c>
      <c r="D266" s="196">
        <v>23</v>
      </c>
      <c r="E266" s="166" t="s">
        <v>20</v>
      </c>
      <c r="F266" s="425">
        <v>6</v>
      </c>
      <c r="G266" s="426"/>
      <c r="H266" s="167">
        <f t="shared" ref="H266:H269" si="94">SUM(F266,G266)</f>
        <v>6</v>
      </c>
      <c r="I266" s="172">
        <v>0.1</v>
      </c>
      <c r="J266" s="172">
        <v>0.1</v>
      </c>
      <c r="K266" s="167" t="s">
        <v>70</v>
      </c>
      <c r="L266" s="167">
        <v>25</v>
      </c>
      <c r="M266" s="429" t="s">
        <v>179</v>
      </c>
      <c r="N266" s="430"/>
      <c r="O266" s="177">
        <v>1</v>
      </c>
      <c r="P266" s="169"/>
      <c r="Q266" s="197"/>
      <c r="R266" s="425"/>
      <c r="S266" s="426"/>
      <c r="T266" s="425"/>
      <c r="U266" s="426"/>
      <c r="V266" s="165">
        <f t="shared" ref="V266:V269" si="95">H266+O266+R266</f>
        <v>7</v>
      </c>
      <c r="W266" s="6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2.75" customHeight="1" x14ac:dyDescent="0.3">
      <c r="A267" s="375"/>
      <c r="B267" s="406"/>
      <c r="C267" s="198" t="s">
        <v>70</v>
      </c>
      <c r="D267" s="198">
        <v>26</v>
      </c>
      <c r="E267" s="105" t="s">
        <v>30</v>
      </c>
      <c r="F267" s="354">
        <v>5</v>
      </c>
      <c r="G267" s="355"/>
      <c r="H267" s="167">
        <f t="shared" si="94"/>
        <v>5</v>
      </c>
      <c r="I267" s="106"/>
      <c r="J267" s="106"/>
      <c r="K267" s="106"/>
      <c r="L267" s="106"/>
      <c r="M267" s="354"/>
      <c r="N267" s="355"/>
      <c r="O267" s="96">
        <f t="shared" ref="O267:O269" si="96">SUM(M267,N267)</f>
        <v>0</v>
      </c>
      <c r="P267" s="107"/>
      <c r="Q267" s="135"/>
      <c r="R267" s="354"/>
      <c r="S267" s="355"/>
      <c r="T267" s="354"/>
      <c r="U267" s="355"/>
      <c r="V267" s="165">
        <f t="shared" si="95"/>
        <v>5</v>
      </c>
      <c r="W267" s="6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2.75" customHeight="1" x14ac:dyDescent="0.3">
      <c r="A268" s="375"/>
      <c r="B268" s="406"/>
      <c r="C268" s="104" t="s">
        <v>62</v>
      </c>
      <c r="D268" s="198">
        <v>22</v>
      </c>
      <c r="E268" s="105"/>
      <c r="F268" s="354">
        <v>8</v>
      </c>
      <c r="G268" s="355"/>
      <c r="H268" s="167">
        <f t="shared" si="94"/>
        <v>8</v>
      </c>
      <c r="I268" s="106"/>
      <c r="J268" s="106"/>
      <c r="K268" s="106"/>
      <c r="L268" s="106"/>
      <c r="M268" s="321"/>
      <c r="N268" s="322"/>
      <c r="O268" s="106"/>
      <c r="P268" s="329"/>
      <c r="Q268" s="135"/>
      <c r="R268" s="321"/>
      <c r="S268" s="322"/>
      <c r="T268" s="321"/>
      <c r="U268" s="322"/>
      <c r="V268" s="165">
        <f t="shared" si="95"/>
        <v>8</v>
      </c>
      <c r="W268" s="6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2.75" customHeight="1" thickBot="1" x14ac:dyDescent="0.35">
      <c r="A269" s="375"/>
      <c r="B269" s="406"/>
      <c r="C269" s="104" t="s">
        <v>96</v>
      </c>
      <c r="D269" s="104">
        <v>15</v>
      </c>
      <c r="E269" s="105"/>
      <c r="F269" s="362">
        <v>8</v>
      </c>
      <c r="G269" s="363"/>
      <c r="H269" s="167">
        <f t="shared" si="94"/>
        <v>8</v>
      </c>
      <c r="I269" s="106"/>
      <c r="J269" s="106"/>
      <c r="K269" s="106"/>
      <c r="L269" s="106"/>
      <c r="M269" s="362"/>
      <c r="N269" s="363"/>
      <c r="O269" s="106">
        <f t="shared" si="96"/>
        <v>0</v>
      </c>
      <c r="P269" s="107"/>
      <c r="Q269" s="135"/>
      <c r="R269" s="362"/>
      <c r="S269" s="363"/>
      <c r="T269" s="362"/>
      <c r="U269" s="363"/>
      <c r="V269" s="165">
        <f t="shared" si="95"/>
        <v>8</v>
      </c>
      <c r="W269" s="6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2.75" customHeight="1" thickBot="1" x14ac:dyDescent="0.35">
      <c r="A270" s="376"/>
      <c r="B270" s="407"/>
      <c r="C270" s="277"/>
      <c r="D270" s="342"/>
      <c r="E270" s="332"/>
      <c r="F270" s="420">
        <f>SUM(F266:F269)</f>
        <v>27</v>
      </c>
      <c r="G270" s="421"/>
      <c r="H270" s="273">
        <f>SUM(H266:H269)</f>
        <v>27</v>
      </c>
      <c r="I270" s="273">
        <f>SUM(I266:I269)</f>
        <v>0.1</v>
      </c>
      <c r="J270" s="273">
        <f>SUM(J266:J269)</f>
        <v>0.1</v>
      </c>
      <c r="K270" s="273"/>
      <c r="L270" s="273"/>
      <c r="M270" s="420">
        <f>SUM(M266:M269)</f>
        <v>0</v>
      </c>
      <c r="N270" s="421"/>
      <c r="O270" s="273">
        <f>SUM(O266:O269)</f>
        <v>1</v>
      </c>
      <c r="P270" s="332"/>
      <c r="Q270" s="278"/>
      <c r="R270" s="420">
        <f>SUM(R266:R269)</f>
        <v>0</v>
      </c>
      <c r="S270" s="421"/>
      <c r="T270" s="420"/>
      <c r="U270" s="421"/>
      <c r="V270" s="288">
        <f>SUM(V266:V269)</f>
        <v>28</v>
      </c>
      <c r="W270" s="6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29.25" customHeight="1" x14ac:dyDescent="0.25">
      <c r="A271" s="374">
        <v>37</v>
      </c>
      <c r="B271" s="405" t="s">
        <v>149</v>
      </c>
      <c r="C271" s="165" t="s">
        <v>57</v>
      </c>
      <c r="D271" s="165">
        <v>22</v>
      </c>
      <c r="E271" s="166" t="s">
        <v>60</v>
      </c>
      <c r="F271" s="401">
        <v>2</v>
      </c>
      <c r="G271" s="402"/>
      <c r="H271" s="167">
        <f>SUM(F271,G271)</f>
        <v>2</v>
      </c>
      <c r="I271" s="172">
        <v>0.05</v>
      </c>
      <c r="J271" s="168">
        <v>0.1</v>
      </c>
      <c r="K271" s="167" t="s">
        <v>44</v>
      </c>
      <c r="L271" s="167">
        <v>22</v>
      </c>
      <c r="M271" s="436" t="s">
        <v>179</v>
      </c>
      <c r="N271" s="437"/>
      <c r="O271" s="177">
        <v>1</v>
      </c>
      <c r="P271" s="169"/>
      <c r="Q271" s="197"/>
      <c r="R271" s="401"/>
      <c r="S271" s="402"/>
      <c r="T271" s="401"/>
      <c r="U271" s="402"/>
      <c r="V271" s="193">
        <f t="shared" ref="V271:V278" si="97">H271+O271+R271</f>
        <v>3</v>
      </c>
      <c r="W271" s="6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29.25" customHeight="1" thickBot="1" x14ac:dyDescent="0.3">
      <c r="A272" s="375"/>
      <c r="B272" s="406"/>
      <c r="C272" s="193" t="s">
        <v>67</v>
      </c>
      <c r="D272" s="165">
        <v>21</v>
      </c>
      <c r="E272" s="340" t="s">
        <v>46</v>
      </c>
      <c r="F272" s="352">
        <v>2</v>
      </c>
      <c r="G272" s="353"/>
      <c r="H272" s="167">
        <f>SUM(F272,G272)</f>
        <v>2</v>
      </c>
      <c r="I272" s="172"/>
      <c r="J272" s="168"/>
      <c r="K272" s="167"/>
      <c r="L272" s="167"/>
      <c r="M272" s="334"/>
      <c r="N272" s="335"/>
      <c r="O272" s="177"/>
      <c r="P272" s="337"/>
      <c r="Q272" s="197"/>
      <c r="R272" s="327"/>
      <c r="S272" s="328"/>
      <c r="T272" s="327"/>
      <c r="U272" s="328"/>
      <c r="V272" s="193">
        <f t="shared" si="97"/>
        <v>2</v>
      </c>
      <c r="W272" s="6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96.75" customHeight="1" x14ac:dyDescent="0.25">
      <c r="A273" s="375"/>
      <c r="B273" s="406"/>
      <c r="C273" s="193" t="s">
        <v>47</v>
      </c>
      <c r="D273" s="193">
        <v>24</v>
      </c>
      <c r="E273" s="199"/>
      <c r="F273" s="352">
        <v>2</v>
      </c>
      <c r="G273" s="353"/>
      <c r="H273" s="200">
        <f t="shared" ref="H273" si="98">SUM(F273,G273)</f>
        <v>2</v>
      </c>
      <c r="I273" s="200"/>
      <c r="J273" s="200"/>
      <c r="K273" s="200" t="s">
        <v>64</v>
      </c>
      <c r="L273" s="200">
        <v>25</v>
      </c>
      <c r="M273" s="438" t="s">
        <v>192</v>
      </c>
      <c r="N273" s="439"/>
      <c r="O273" s="200">
        <v>1</v>
      </c>
      <c r="P273" s="201"/>
      <c r="Q273" s="202"/>
      <c r="R273" s="352"/>
      <c r="S273" s="353"/>
      <c r="T273" s="352"/>
      <c r="U273" s="353"/>
      <c r="V273" s="193">
        <f t="shared" si="97"/>
        <v>3</v>
      </c>
      <c r="W273" s="6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2.75" customHeight="1" x14ac:dyDescent="0.3">
      <c r="A274" s="375"/>
      <c r="B274" s="406"/>
      <c r="C274" s="94" t="s">
        <v>64</v>
      </c>
      <c r="D274" s="94">
        <v>25</v>
      </c>
      <c r="E274" s="95"/>
      <c r="F274" s="354">
        <v>3</v>
      </c>
      <c r="G274" s="355"/>
      <c r="H274" s="96">
        <f t="shared" ref="H274" si="99">SUM(F274,G274)</f>
        <v>3</v>
      </c>
      <c r="I274" s="96"/>
      <c r="J274" s="96"/>
      <c r="K274" s="96"/>
      <c r="L274" s="96"/>
      <c r="M274" s="354"/>
      <c r="N274" s="355"/>
      <c r="O274" s="96">
        <f t="shared" ref="O274:O278" si="100">SUM(M274,N274)</f>
        <v>0</v>
      </c>
      <c r="P274" s="91"/>
      <c r="Q274" s="99"/>
      <c r="R274" s="354"/>
      <c r="S274" s="355"/>
      <c r="T274" s="354"/>
      <c r="U274" s="355"/>
      <c r="V274" s="193">
        <f t="shared" si="97"/>
        <v>3</v>
      </c>
      <c r="W274" s="6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2.75" customHeight="1" x14ac:dyDescent="0.3">
      <c r="A275" s="375"/>
      <c r="B275" s="406"/>
      <c r="C275" s="94" t="s">
        <v>44</v>
      </c>
      <c r="D275" s="94">
        <v>22</v>
      </c>
      <c r="E275" s="95"/>
      <c r="F275" s="354">
        <v>3</v>
      </c>
      <c r="G275" s="355"/>
      <c r="H275" s="96">
        <f t="shared" ref="H275:H278" si="101">SUM(F275,G275)</f>
        <v>3</v>
      </c>
      <c r="I275" s="96"/>
      <c r="J275" s="96"/>
      <c r="K275" s="96"/>
      <c r="L275" s="96"/>
      <c r="M275" s="354"/>
      <c r="N275" s="355"/>
      <c r="O275" s="96">
        <f t="shared" si="100"/>
        <v>0</v>
      </c>
      <c r="P275" s="101"/>
      <c r="Q275" s="94"/>
      <c r="R275" s="354"/>
      <c r="S275" s="355"/>
      <c r="T275" s="354"/>
      <c r="U275" s="355"/>
      <c r="V275" s="193">
        <f t="shared" si="97"/>
        <v>3</v>
      </c>
      <c r="W275" s="6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2.75" customHeight="1" x14ac:dyDescent="0.3">
      <c r="A276" s="375"/>
      <c r="B276" s="406"/>
      <c r="C276" s="102">
        <v>10</v>
      </c>
      <c r="D276" s="94">
        <v>11</v>
      </c>
      <c r="E276" s="95"/>
      <c r="F276" s="354">
        <v>3</v>
      </c>
      <c r="G276" s="355"/>
      <c r="H276" s="96">
        <f t="shared" si="101"/>
        <v>3</v>
      </c>
      <c r="I276" s="96"/>
      <c r="J276" s="96"/>
      <c r="K276" s="96"/>
      <c r="L276" s="96"/>
      <c r="M276" s="354"/>
      <c r="N276" s="355"/>
      <c r="O276" s="96">
        <v>0</v>
      </c>
      <c r="P276" s="101"/>
      <c r="Q276" s="94"/>
      <c r="R276" s="354"/>
      <c r="S276" s="355"/>
      <c r="T276" s="354"/>
      <c r="U276" s="355"/>
      <c r="V276" s="193">
        <f t="shared" si="97"/>
        <v>3</v>
      </c>
      <c r="W276" s="6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2.75" customHeight="1" x14ac:dyDescent="0.3">
      <c r="A277" s="375"/>
      <c r="B277" s="406"/>
      <c r="C277" s="102">
        <v>11</v>
      </c>
      <c r="D277" s="94">
        <v>10</v>
      </c>
      <c r="E277" s="95"/>
      <c r="F277" s="354">
        <v>3</v>
      </c>
      <c r="G277" s="355"/>
      <c r="H277" s="96">
        <v>3</v>
      </c>
      <c r="I277" s="96"/>
      <c r="J277" s="96"/>
      <c r="K277" s="96"/>
      <c r="L277" s="96"/>
      <c r="M277" s="195"/>
      <c r="N277" s="98"/>
      <c r="O277" s="96">
        <v>0</v>
      </c>
      <c r="P277" s="101"/>
      <c r="Q277" s="94"/>
      <c r="R277" s="354"/>
      <c r="S277" s="355"/>
      <c r="T277" s="354"/>
      <c r="U277" s="355"/>
      <c r="V277" s="193">
        <f t="shared" si="97"/>
        <v>3</v>
      </c>
      <c r="W277" s="6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30.75" customHeight="1" thickBot="1" x14ac:dyDescent="0.35">
      <c r="A278" s="375"/>
      <c r="B278" s="406"/>
      <c r="C278" s="203"/>
      <c r="D278" s="122"/>
      <c r="E278" s="105"/>
      <c r="F278" s="362"/>
      <c r="G278" s="363"/>
      <c r="H278" s="106">
        <f t="shared" si="101"/>
        <v>0</v>
      </c>
      <c r="I278" s="106"/>
      <c r="J278" s="106"/>
      <c r="K278" s="106"/>
      <c r="L278" s="106"/>
      <c r="M278" s="362"/>
      <c r="N278" s="363"/>
      <c r="O278" s="90">
        <f t="shared" si="100"/>
        <v>0</v>
      </c>
      <c r="P278" s="329" t="s">
        <v>44</v>
      </c>
      <c r="Q278" s="204" t="s">
        <v>103</v>
      </c>
      <c r="R278" s="418">
        <v>2</v>
      </c>
      <c r="S278" s="419"/>
      <c r="T278" s="434" t="s">
        <v>104</v>
      </c>
      <c r="U278" s="435"/>
      <c r="V278" s="193">
        <f t="shared" si="97"/>
        <v>2</v>
      </c>
      <c r="W278" s="6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2.75" customHeight="1" thickBot="1" x14ac:dyDescent="0.35">
      <c r="A279" s="376"/>
      <c r="B279" s="407"/>
      <c r="C279" s="277"/>
      <c r="D279" s="278"/>
      <c r="E279" s="332"/>
      <c r="F279" s="420">
        <f>SUM(F271:F278)</f>
        <v>18</v>
      </c>
      <c r="G279" s="421"/>
      <c r="H279" s="273">
        <f>SUM(H271:H278)</f>
        <v>18</v>
      </c>
      <c r="I279" s="273">
        <f>SUM(I271:I278)</f>
        <v>0.05</v>
      </c>
      <c r="J279" s="273">
        <f>SUM(J271:J278)</f>
        <v>0.1</v>
      </c>
      <c r="K279" s="273"/>
      <c r="L279" s="273"/>
      <c r="M279" s="420">
        <f>SUM(M271:M278)</f>
        <v>0</v>
      </c>
      <c r="N279" s="421"/>
      <c r="O279" s="273">
        <f>SUM(O271:O278)</f>
        <v>2</v>
      </c>
      <c r="P279" s="332"/>
      <c r="Q279" s="278"/>
      <c r="R279" s="420">
        <f>SUM(R271:R278)</f>
        <v>2</v>
      </c>
      <c r="S279" s="421"/>
      <c r="T279" s="420"/>
      <c r="U279" s="421"/>
      <c r="V279" s="288">
        <f>SUM(V271:V278)</f>
        <v>22</v>
      </c>
      <c r="W279" s="6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81" customHeight="1" thickBot="1" x14ac:dyDescent="0.3">
      <c r="A280" s="374">
        <v>38</v>
      </c>
      <c r="B280" s="405" t="s">
        <v>150</v>
      </c>
      <c r="C280" s="187" t="s">
        <v>71</v>
      </c>
      <c r="D280" s="187">
        <v>23</v>
      </c>
      <c r="E280" s="188" t="s">
        <v>109</v>
      </c>
      <c r="F280" s="416">
        <v>18</v>
      </c>
      <c r="G280" s="417"/>
      <c r="H280" s="177">
        <f>SUM(F280,G280)</f>
        <v>18</v>
      </c>
      <c r="I280" s="189">
        <v>0.1</v>
      </c>
      <c r="J280" s="189">
        <v>0.1</v>
      </c>
      <c r="K280" s="177" t="s">
        <v>71</v>
      </c>
      <c r="L280" s="177">
        <v>23</v>
      </c>
      <c r="M280" s="367" t="s">
        <v>191</v>
      </c>
      <c r="N280" s="367"/>
      <c r="O280" s="177">
        <v>4</v>
      </c>
      <c r="P280" s="206"/>
      <c r="Q280" s="190"/>
      <c r="R280" s="416"/>
      <c r="S280" s="417"/>
      <c r="T280" s="416"/>
      <c r="U280" s="417"/>
      <c r="V280" s="187">
        <f t="shared" ref="V280" si="102">H280+O280+R280</f>
        <v>22</v>
      </c>
      <c r="W280" s="6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2.75" customHeight="1" thickBot="1" x14ac:dyDescent="0.35">
      <c r="A281" s="376"/>
      <c r="B281" s="407"/>
      <c r="C281" s="277"/>
      <c r="D281" s="278"/>
      <c r="E281" s="275"/>
      <c r="F281" s="420">
        <f>SUM(F280:F280)</f>
        <v>18</v>
      </c>
      <c r="G281" s="421"/>
      <c r="H281" s="273">
        <f>SUM(H280:H280)</f>
        <v>18</v>
      </c>
      <c r="I281" s="273">
        <f>SUM(I280:I280)</f>
        <v>0.1</v>
      </c>
      <c r="J281" s="273">
        <f>SUM(J280:J280)</f>
        <v>0.1</v>
      </c>
      <c r="K281" s="273"/>
      <c r="L281" s="273"/>
      <c r="M281" s="420">
        <f>SUM(M280:M280)</f>
        <v>0</v>
      </c>
      <c r="N281" s="421"/>
      <c r="O281" s="273">
        <f>SUM(O280:O280)</f>
        <v>4</v>
      </c>
      <c r="P281" s="332"/>
      <c r="Q281" s="332"/>
      <c r="R281" s="420">
        <f>SUM(R280:R280)</f>
        <v>0</v>
      </c>
      <c r="S281" s="421"/>
      <c r="T281" s="420"/>
      <c r="U281" s="421"/>
      <c r="V281" s="288">
        <f>SUM(V280:V280)</f>
        <v>22</v>
      </c>
      <c r="W281" s="6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73.5" customHeight="1" thickBot="1" x14ac:dyDescent="0.3">
      <c r="A282" s="374">
        <v>39</v>
      </c>
      <c r="B282" s="405" t="s">
        <v>151</v>
      </c>
      <c r="C282" s="187" t="s">
        <v>72</v>
      </c>
      <c r="D282" s="187">
        <v>18</v>
      </c>
      <c r="E282" s="188" t="s">
        <v>109</v>
      </c>
      <c r="F282" s="416">
        <v>18</v>
      </c>
      <c r="G282" s="417"/>
      <c r="H282" s="177">
        <f>SUM(F282,G282)</f>
        <v>18</v>
      </c>
      <c r="I282" s="189">
        <v>0.1</v>
      </c>
      <c r="J282" s="189">
        <v>0.1</v>
      </c>
      <c r="K282" s="177" t="s">
        <v>72</v>
      </c>
      <c r="L282" s="177">
        <v>18</v>
      </c>
      <c r="M282" s="367" t="s">
        <v>191</v>
      </c>
      <c r="N282" s="367"/>
      <c r="O282" s="177">
        <v>4</v>
      </c>
      <c r="P282" s="190"/>
      <c r="Q282" s="191"/>
      <c r="R282" s="416"/>
      <c r="S282" s="417"/>
      <c r="T282" s="416"/>
      <c r="U282" s="417"/>
      <c r="V282" s="187">
        <f t="shared" ref="V282" si="103">H282+O282+R282</f>
        <v>22</v>
      </c>
      <c r="W282" s="6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2.75" customHeight="1" thickBot="1" x14ac:dyDescent="0.35">
      <c r="A283" s="376"/>
      <c r="B283" s="407"/>
      <c r="C283" s="277"/>
      <c r="D283" s="278"/>
      <c r="E283" s="275"/>
      <c r="F283" s="420"/>
      <c r="G283" s="421"/>
      <c r="H283" s="273">
        <f>SUM(H282:H282)</f>
        <v>18</v>
      </c>
      <c r="I283" s="273">
        <f>SUM(I282:I282)</f>
        <v>0.1</v>
      </c>
      <c r="J283" s="273">
        <f>SUM(J282:J282)</f>
        <v>0.1</v>
      </c>
      <c r="K283" s="273"/>
      <c r="L283" s="273"/>
      <c r="M283" s="420">
        <f>SUM(M282:M282)</f>
        <v>0</v>
      </c>
      <c r="N283" s="421"/>
      <c r="O283" s="273">
        <f>SUM(O282:O282)</f>
        <v>4</v>
      </c>
      <c r="P283" s="332"/>
      <c r="Q283" s="278"/>
      <c r="R283" s="420">
        <f>SUM(R282:R282)</f>
        <v>0</v>
      </c>
      <c r="S283" s="421"/>
      <c r="T283" s="420"/>
      <c r="U283" s="421"/>
      <c r="V283" s="288">
        <f>SUM(V282:V282)</f>
        <v>22</v>
      </c>
      <c r="W283" s="6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81.75" customHeight="1" thickBot="1" x14ac:dyDescent="0.3">
      <c r="A284" s="374">
        <v>40</v>
      </c>
      <c r="B284" s="405" t="s">
        <v>152</v>
      </c>
      <c r="C284" s="187" t="s">
        <v>73</v>
      </c>
      <c r="D284" s="187">
        <v>21</v>
      </c>
      <c r="E284" s="188" t="s">
        <v>49</v>
      </c>
      <c r="F284" s="416">
        <v>18</v>
      </c>
      <c r="G284" s="417"/>
      <c r="H284" s="177">
        <f>SUM(F284,G284)</f>
        <v>18</v>
      </c>
      <c r="I284" s="189">
        <v>0.1</v>
      </c>
      <c r="J284" s="189">
        <v>0.1</v>
      </c>
      <c r="K284" s="177" t="s">
        <v>73</v>
      </c>
      <c r="L284" s="177">
        <v>21</v>
      </c>
      <c r="M284" s="367" t="s">
        <v>191</v>
      </c>
      <c r="N284" s="367"/>
      <c r="O284" s="177">
        <v>4</v>
      </c>
      <c r="P284" s="190"/>
      <c r="Q284" s="188"/>
      <c r="R284" s="416"/>
      <c r="S284" s="417"/>
      <c r="T284" s="416"/>
      <c r="U284" s="417"/>
      <c r="V284" s="187">
        <f t="shared" ref="V284" si="104">H284+O284+R284</f>
        <v>22</v>
      </c>
      <c r="W284" s="6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2.75" customHeight="1" thickBot="1" x14ac:dyDescent="0.35">
      <c r="A285" s="376"/>
      <c r="B285" s="407"/>
      <c r="C285" s="277"/>
      <c r="D285" s="278"/>
      <c r="E285" s="275"/>
      <c r="F285" s="420">
        <f>SUM(F284:F284)</f>
        <v>18</v>
      </c>
      <c r="G285" s="421"/>
      <c r="H285" s="273">
        <f>SUM(H284:H284)</f>
        <v>18</v>
      </c>
      <c r="I285" s="273">
        <f>SUM(I284:I284)</f>
        <v>0.1</v>
      </c>
      <c r="J285" s="273">
        <f>SUM(J284:J284)</f>
        <v>0.1</v>
      </c>
      <c r="K285" s="273"/>
      <c r="L285" s="273"/>
      <c r="M285" s="420">
        <f>SUM(M284:M284)</f>
        <v>0</v>
      </c>
      <c r="N285" s="421"/>
      <c r="O285" s="350">
        <f>SUM(O284:O284)</f>
        <v>4</v>
      </c>
      <c r="P285" s="332"/>
      <c r="Q285" s="275"/>
      <c r="R285" s="420">
        <f>SUM(R284:R284)</f>
        <v>0</v>
      </c>
      <c r="S285" s="421"/>
      <c r="T285" s="420"/>
      <c r="U285" s="421"/>
      <c r="V285" s="288">
        <f>SUM(V284:V284)</f>
        <v>22</v>
      </c>
      <c r="W285" s="6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45" customHeight="1" x14ac:dyDescent="0.25">
      <c r="A286" s="374">
        <v>41</v>
      </c>
      <c r="B286" s="405" t="s">
        <v>153</v>
      </c>
      <c r="C286" s="165" t="s">
        <v>73</v>
      </c>
      <c r="D286" s="165">
        <v>21</v>
      </c>
      <c r="E286" s="166" t="s">
        <v>60</v>
      </c>
      <c r="F286" s="425">
        <v>2</v>
      </c>
      <c r="G286" s="426"/>
      <c r="H286" s="167">
        <f t="shared" ref="H286:H291" si="105">SUM(F286,G286)</f>
        <v>2</v>
      </c>
      <c r="I286" s="172">
        <v>0.05</v>
      </c>
      <c r="J286" s="207">
        <v>0.1</v>
      </c>
      <c r="K286" s="167" t="s">
        <v>31</v>
      </c>
      <c r="L286" s="167">
        <v>23</v>
      </c>
      <c r="M286" s="429" t="s">
        <v>179</v>
      </c>
      <c r="N286" s="430"/>
      <c r="O286" s="200">
        <v>1</v>
      </c>
      <c r="P286" s="169"/>
      <c r="Q286" s="165"/>
      <c r="R286" s="425"/>
      <c r="S286" s="426"/>
      <c r="T286" s="425"/>
      <c r="U286" s="426"/>
      <c r="V286" s="165">
        <f t="shared" ref="V286:V291" si="106">H286+O286+R286</f>
        <v>3</v>
      </c>
      <c r="W286" s="6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30" customHeight="1" x14ac:dyDescent="0.25">
      <c r="A287" s="375"/>
      <c r="B287" s="406"/>
      <c r="C287" s="165" t="s">
        <v>74</v>
      </c>
      <c r="D287" s="165">
        <v>19</v>
      </c>
      <c r="E287" s="336" t="s">
        <v>46</v>
      </c>
      <c r="F287" s="352">
        <v>2</v>
      </c>
      <c r="G287" s="353"/>
      <c r="H287" s="167">
        <f t="shared" si="105"/>
        <v>2</v>
      </c>
      <c r="I287" s="172"/>
      <c r="J287" s="207"/>
      <c r="K287" s="167"/>
      <c r="L287" s="167"/>
      <c r="M287" s="334"/>
      <c r="N287" s="335"/>
      <c r="O287" s="200"/>
      <c r="P287" s="337"/>
      <c r="Q287" s="165"/>
      <c r="R287" s="327"/>
      <c r="S287" s="328"/>
      <c r="T287" s="327"/>
      <c r="U287" s="328"/>
      <c r="V287" s="165">
        <f t="shared" si="106"/>
        <v>2</v>
      </c>
      <c r="W287" s="6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30" customHeight="1" x14ac:dyDescent="0.3">
      <c r="A288" s="375"/>
      <c r="B288" s="406"/>
      <c r="C288" s="94" t="s">
        <v>94</v>
      </c>
      <c r="D288" s="165">
        <v>22</v>
      </c>
      <c r="E288" s="336"/>
      <c r="F288" s="352">
        <v>4</v>
      </c>
      <c r="G288" s="353"/>
      <c r="H288" s="167">
        <f t="shared" si="105"/>
        <v>4</v>
      </c>
      <c r="I288" s="172"/>
      <c r="J288" s="207"/>
      <c r="K288" s="167"/>
      <c r="L288" s="167"/>
      <c r="M288" s="334"/>
      <c r="N288" s="335"/>
      <c r="O288" s="200"/>
      <c r="P288" s="337"/>
      <c r="Q288" s="165"/>
      <c r="R288" s="327"/>
      <c r="S288" s="328"/>
      <c r="T288" s="327"/>
      <c r="U288" s="328"/>
      <c r="V288" s="165">
        <f t="shared" si="106"/>
        <v>4</v>
      </c>
      <c r="W288" s="6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30" customHeight="1" x14ac:dyDescent="0.3">
      <c r="A289" s="375"/>
      <c r="B289" s="406"/>
      <c r="C289" s="94" t="s">
        <v>165</v>
      </c>
      <c r="D289" s="165">
        <v>22</v>
      </c>
      <c r="E289" s="336"/>
      <c r="F289" s="352">
        <v>4</v>
      </c>
      <c r="G289" s="353"/>
      <c r="H289" s="167">
        <f t="shared" si="105"/>
        <v>4</v>
      </c>
      <c r="I289" s="172"/>
      <c r="J289" s="207"/>
      <c r="K289" s="167"/>
      <c r="L289" s="167"/>
      <c r="M289" s="334"/>
      <c r="N289" s="335"/>
      <c r="O289" s="200"/>
      <c r="P289" s="337"/>
      <c r="Q289" s="165"/>
      <c r="R289" s="327"/>
      <c r="S289" s="328"/>
      <c r="T289" s="327"/>
      <c r="U289" s="328"/>
      <c r="V289" s="165">
        <f t="shared" si="106"/>
        <v>4</v>
      </c>
      <c r="W289" s="6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2.75" customHeight="1" x14ac:dyDescent="0.3">
      <c r="A290" s="375"/>
      <c r="B290" s="406"/>
      <c r="C290" s="94" t="s">
        <v>36</v>
      </c>
      <c r="D290" s="94">
        <v>17</v>
      </c>
      <c r="E290" s="95"/>
      <c r="F290" s="354">
        <v>4</v>
      </c>
      <c r="G290" s="355"/>
      <c r="H290" s="167">
        <f t="shared" si="105"/>
        <v>4</v>
      </c>
      <c r="I290" s="96"/>
      <c r="J290" s="96"/>
      <c r="K290" s="96"/>
      <c r="L290" s="96"/>
      <c r="M290" s="354"/>
      <c r="N290" s="355"/>
      <c r="O290" s="96">
        <f t="shared" ref="O290:O291" si="107">SUM(M290,N290)</f>
        <v>0</v>
      </c>
      <c r="P290" s="101"/>
      <c r="Q290" s="99"/>
      <c r="R290" s="354"/>
      <c r="S290" s="355"/>
      <c r="T290" s="354"/>
      <c r="U290" s="355"/>
      <c r="V290" s="165">
        <f t="shared" si="106"/>
        <v>4</v>
      </c>
      <c r="W290" s="6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2.75" customHeight="1" thickBot="1" x14ac:dyDescent="0.35">
      <c r="A291" s="375"/>
      <c r="B291" s="406"/>
      <c r="C291" s="104" t="s">
        <v>31</v>
      </c>
      <c r="D291" s="104">
        <v>22</v>
      </c>
      <c r="E291" s="105"/>
      <c r="F291" s="362">
        <v>3</v>
      </c>
      <c r="G291" s="363"/>
      <c r="H291" s="167">
        <f t="shared" si="105"/>
        <v>3</v>
      </c>
      <c r="I291" s="106"/>
      <c r="J291" s="106"/>
      <c r="K291" s="106"/>
      <c r="L291" s="106"/>
      <c r="M291" s="362"/>
      <c r="N291" s="363"/>
      <c r="O291" s="90">
        <f t="shared" si="107"/>
        <v>0</v>
      </c>
      <c r="P291" s="107"/>
      <c r="Q291" s="104"/>
      <c r="R291" s="362"/>
      <c r="S291" s="363"/>
      <c r="T291" s="362"/>
      <c r="U291" s="363"/>
      <c r="V291" s="165">
        <f t="shared" si="106"/>
        <v>3</v>
      </c>
      <c r="W291" s="6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2.75" customHeight="1" thickBot="1" x14ac:dyDescent="0.35">
      <c r="A292" s="376"/>
      <c r="B292" s="407"/>
      <c r="C292" s="277"/>
      <c r="D292" s="278"/>
      <c r="E292" s="275"/>
      <c r="F292" s="420">
        <f>SUM(F286:F291)</f>
        <v>19</v>
      </c>
      <c r="G292" s="421"/>
      <c r="H292" s="273">
        <f>SUM(H286:H291)</f>
        <v>19</v>
      </c>
      <c r="I292" s="273">
        <f>SUM(I286:I291)</f>
        <v>0.05</v>
      </c>
      <c r="J292" s="273">
        <f>SUM(J286:J291)</f>
        <v>0.1</v>
      </c>
      <c r="K292" s="273"/>
      <c r="L292" s="273"/>
      <c r="M292" s="420">
        <f>SUM(M286:M291)</f>
        <v>0</v>
      </c>
      <c r="N292" s="421"/>
      <c r="O292" s="273">
        <f>SUM(O286:O291)</f>
        <v>1</v>
      </c>
      <c r="P292" s="331"/>
      <c r="Q292" s="332"/>
      <c r="R292" s="420">
        <f>SUM(R286:R291)</f>
        <v>0</v>
      </c>
      <c r="S292" s="421"/>
      <c r="T292" s="420"/>
      <c r="U292" s="421"/>
      <c r="V292" s="288">
        <f>SUM(V286:V291)</f>
        <v>20</v>
      </c>
      <c r="W292" s="6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65.25" customHeight="1" x14ac:dyDescent="0.3">
      <c r="A293" s="374">
        <v>42</v>
      </c>
      <c r="B293" s="405" t="s">
        <v>154</v>
      </c>
      <c r="C293" s="85" t="s">
        <v>74</v>
      </c>
      <c r="D293" s="85">
        <v>19</v>
      </c>
      <c r="E293" s="86" t="s">
        <v>109</v>
      </c>
      <c r="F293" s="358">
        <v>18</v>
      </c>
      <c r="G293" s="359"/>
      <c r="H293" s="87">
        <f t="shared" ref="H293:H294" si="108">SUM(F293,G293)</f>
        <v>18</v>
      </c>
      <c r="I293" s="88">
        <v>0.1</v>
      </c>
      <c r="J293" s="88">
        <v>0.1</v>
      </c>
      <c r="K293" s="87" t="s">
        <v>74</v>
      </c>
      <c r="L293" s="87">
        <v>17</v>
      </c>
      <c r="M293" s="367" t="s">
        <v>191</v>
      </c>
      <c r="N293" s="367"/>
      <c r="O293" s="90">
        <v>4</v>
      </c>
      <c r="P293" s="91"/>
      <c r="Q293" s="111"/>
      <c r="R293" s="358"/>
      <c r="S293" s="359"/>
      <c r="T293" s="358"/>
      <c r="U293" s="359"/>
      <c r="V293" s="93">
        <f t="shared" ref="V293:V295" si="109">H293+O293+R293</f>
        <v>22</v>
      </c>
      <c r="W293" s="6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2.75" customHeight="1" x14ac:dyDescent="0.3">
      <c r="A294" s="375"/>
      <c r="B294" s="406"/>
      <c r="C294" s="118"/>
      <c r="D294" s="118"/>
      <c r="E294" s="194"/>
      <c r="F294" s="427"/>
      <c r="G294" s="428"/>
      <c r="H294" s="208">
        <f t="shared" si="108"/>
        <v>0</v>
      </c>
      <c r="I294" s="208"/>
      <c r="J294" s="208"/>
      <c r="K294" s="208"/>
      <c r="L294" s="208"/>
      <c r="M294" s="427"/>
      <c r="N294" s="428"/>
      <c r="O294" s="208">
        <f t="shared" ref="O294" si="110">SUM(M294,N294)</f>
        <v>0</v>
      </c>
      <c r="P294" s="333" t="s">
        <v>44</v>
      </c>
      <c r="Q294" s="194" t="s">
        <v>20</v>
      </c>
      <c r="R294" s="427">
        <v>2</v>
      </c>
      <c r="S294" s="428"/>
      <c r="T294" s="427" t="s">
        <v>101</v>
      </c>
      <c r="U294" s="428"/>
      <c r="V294" s="209">
        <f t="shared" si="109"/>
        <v>2</v>
      </c>
      <c r="W294" s="6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2.75" customHeight="1" thickBot="1" x14ac:dyDescent="0.35">
      <c r="A295" s="375"/>
      <c r="B295" s="406"/>
      <c r="C295" s="122"/>
      <c r="D295" s="122"/>
      <c r="E295" s="136"/>
      <c r="F295" s="418"/>
      <c r="G295" s="419"/>
      <c r="H295" s="210"/>
      <c r="I295" s="210"/>
      <c r="J295" s="210"/>
      <c r="K295" s="210"/>
      <c r="L295" s="210"/>
      <c r="M295" s="418"/>
      <c r="N295" s="419"/>
      <c r="O295" s="210">
        <v>0</v>
      </c>
      <c r="P295" s="119"/>
      <c r="Q295" s="136" t="s">
        <v>30</v>
      </c>
      <c r="R295" s="418">
        <v>1</v>
      </c>
      <c r="S295" s="419"/>
      <c r="T295" s="418" t="s">
        <v>102</v>
      </c>
      <c r="U295" s="419"/>
      <c r="V295" s="205">
        <f t="shared" si="109"/>
        <v>1</v>
      </c>
      <c r="W295" s="6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2.75" customHeight="1" thickBot="1" x14ac:dyDescent="0.35">
      <c r="A296" s="376"/>
      <c r="B296" s="407"/>
      <c r="C296" s="277"/>
      <c r="D296" s="278"/>
      <c r="E296" s="332"/>
      <c r="F296" s="420">
        <f>SUM(F293:F294)</f>
        <v>18</v>
      </c>
      <c r="G296" s="421"/>
      <c r="H296" s="273">
        <v>18</v>
      </c>
      <c r="I296" s="273">
        <f>SUM(I293:I294)</f>
        <v>0.1</v>
      </c>
      <c r="J296" s="273">
        <f>SUM(J293:J294)</f>
        <v>0.1</v>
      </c>
      <c r="K296" s="273"/>
      <c r="L296" s="273"/>
      <c r="M296" s="420">
        <f>SUM(M293:M294)</f>
        <v>0</v>
      </c>
      <c r="N296" s="421"/>
      <c r="O296" s="273">
        <f>SUM(O293:O294)</f>
        <v>4</v>
      </c>
      <c r="P296" s="332"/>
      <c r="Q296" s="332"/>
      <c r="R296" s="420">
        <f>SUM(R294:R295)</f>
        <v>3</v>
      </c>
      <c r="S296" s="421"/>
      <c r="T296" s="420"/>
      <c r="U296" s="421"/>
      <c r="V296" s="288">
        <f>SUM(V293:V295)</f>
        <v>25</v>
      </c>
      <c r="W296" s="6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39.75" customHeight="1" x14ac:dyDescent="0.3">
      <c r="A297" s="374">
        <v>43</v>
      </c>
      <c r="B297" s="405" t="s">
        <v>155</v>
      </c>
      <c r="C297" s="85" t="s">
        <v>94</v>
      </c>
      <c r="D297" s="85">
        <v>22</v>
      </c>
      <c r="E297" s="86" t="s">
        <v>75</v>
      </c>
      <c r="F297" s="358">
        <v>1</v>
      </c>
      <c r="G297" s="359"/>
      <c r="H297" s="87">
        <f t="shared" ref="H297:H304" si="111">SUM(F297,G297)</f>
        <v>1</v>
      </c>
      <c r="I297" s="87"/>
      <c r="J297" s="211">
        <v>0.1</v>
      </c>
      <c r="K297" s="87" t="s">
        <v>96</v>
      </c>
      <c r="L297" s="87">
        <v>1</v>
      </c>
      <c r="M297" s="412" t="s">
        <v>179</v>
      </c>
      <c r="N297" s="413"/>
      <c r="O297" s="90">
        <v>1</v>
      </c>
      <c r="P297" s="91"/>
      <c r="Q297" s="124"/>
      <c r="R297" s="358"/>
      <c r="S297" s="359"/>
      <c r="T297" s="358"/>
      <c r="U297" s="359"/>
      <c r="V297" s="93">
        <f t="shared" ref="V297:V304" si="112">H297+O297+R297</f>
        <v>2</v>
      </c>
      <c r="W297" s="6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22.5" customHeight="1" x14ac:dyDescent="0.3">
      <c r="A298" s="375"/>
      <c r="B298" s="406"/>
      <c r="C298" s="85" t="s">
        <v>165</v>
      </c>
      <c r="D298" s="85">
        <v>22</v>
      </c>
      <c r="E298" s="86"/>
      <c r="F298" s="354">
        <v>1</v>
      </c>
      <c r="G298" s="355"/>
      <c r="H298" s="87">
        <f t="shared" si="111"/>
        <v>1</v>
      </c>
      <c r="I298" s="87"/>
      <c r="J298" s="211"/>
      <c r="K298" s="87"/>
      <c r="L298" s="87"/>
      <c r="M298" s="325"/>
      <c r="N298" s="326"/>
      <c r="O298" s="90"/>
      <c r="P298" s="91"/>
      <c r="Q298" s="124"/>
      <c r="R298" s="323"/>
      <c r="S298" s="324"/>
      <c r="T298" s="323"/>
      <c r="U298" s="324"/>
      <c r="V298" s="93">
        <f t="shared" si="112"/>
        <v>1</v>
      </c>
      <c r="W298" s="6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22.5" customHeight="1" x14ac:dyDescent="0.3">
      <c r="A299" s="375"/>
      <c r="B299" s="406"/>
      <c r="C299" s="85" t="s">
        <v>36</v>
      </c>
      <c r="D299" s="85">
        <v>17</v>
      </c>
      <c r="E299" s="86"/>
      <c r="F299" s="354">
        <v>1</v>
      </c>
      <c r="G299" s="355"/>
      <c r="H299" s="87">
        <f t="shared" si="111"/>
        <v>1</v>
      </c>
      <c r="I299" s="87"/>
      <c r="J299" s="211"/>
      <c r="K299" s="87"/>
      <c r="L299" s="87"/>
      <c r="M299" s="325"/>
      <c r="N299" s="326"/>
      <c r="O299" s="90"/>
      <c r="P299" s="91"/>
      <c r="Q299" s="124"/>
      <c r="R299" s="323"/>
      <c r="S299" s="324"/>
      <c r="T299" s="323"/>
      <c r="U299" s="324"/>
      <c r="V299" s="93">
        <f t="shared" si="112"/>
        <v>1</v>
      </c>
      <c r="W299" s="6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22.5" customHeight="1" x14ac:dyDescent="0.3">
      <c r="A300" s="375"/>
      <c r="B300" s="406"/>
      <c r="C300" s="94" t="s">
        <v>64</v>
      </c>
      <c r="D300" s="85">
        <v>25</v>
      </c>
      <c r="E300" s="86"/>
      <c r="F300" s="354">
        <v>1</v>
      </c>
      <c r="G300" s="355"/>
      <c r="H300" s="87">
        <f t="shared" si="111"/>
        <v>1</v>
      </c>
      <c r="I300" s="87"/>
      <c r="J300" s="211"/>
      <c r="K300" s="87"/>
      <c r="L300" s="87"/>
      <c r="M300" s="325"/>
      <c r="N300" s="326"/>
      <c r="O300" s="90"/>
      <c r="P300" s="91"/>
      <c r="Q300" s="124"/>
      <c r="R300" s="323"/>
      <c r="S300" s="324"/>
      <c r="T300" s="323"/>
      <c r="U300" s="324"/>
      <c r="V300" s="93">
        <f t="shared" si="112"/>
        <v>1</v>
      </c>
      <c r="W300" s="6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22.5" customHeight="1" x14ac:dyDescent="0.3">
      <c r="A301" s="375"/>
      <c r="B301" s="406"/>
      <c r="C301" s="94" t="s">
        <v>54</v>
      </c>
      <c r="D301" s="85">
        <v>25</v>
      </c>
      <c r="E301" s="86"/>
      <c r="F301" s="354">
        <v>1</v>
      </c>
      <c r="G301" s="355"/>
      <c r="H301" s="87">
        <f t="shared" si="111"/>
        <v>1</v>
      </c>
      <c r="I301" s="87"/>
      <c r="J301" s="211"/>
      <c r="K301" s="87"/>
      <c r="L301" s="87"/>
      <c r="M301" s="325"/>
      <c r="N301" s="326"/>
      <c r="O301" s="90"/>
      <c r="P301" s="91"/>
      <c r="Q301" s="124"/>
      <c r="R301" s="323"/>
      <c r="S301" s="324"/>
      <c r="T301" s="323"/>
      <c r="U301" s="324"/>
      <c r="V301" s="93">
        <f t="shared" si="112"/>
        <v>1</v>
      </c>
      <c r="W301" s="6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2.75" customHeight="1" x14ac:dyDescent="0.3">
      <c r="A302" s="375"/>
      <c r="B302" s="406"/>
      <c r="C302" s="104" t="s">
        <v>69</v>
      </c>
      <c r="D302" s="104">
        <v>23</v>
      </c>
      <c r="E302" s="105"/>
      <c r="F302" s="354">
        <v>1</v>
      </c>
      <c r="G302" s="355"/>
      <c r="H302" s="87">
        <f t="shared" si="111"/>
        <v>1</v>
      </c>
      <c r="I302" s="106"/>
      <c r="J302" s="212"/>
      <c r="K302" s="106"/>
      <c r="L302" s="106"/>
      <c r="M302" s="321"/>
      <c r="N302" s="322"/>
      <c r="O302" s="106"/>
      <c r="P302" s="329"/>
      <c r="Q302" s="126"/>
      <c r="R302" s="321"/>
      <c r="S302" s="322"/>
      <c r="T302" s="321"/>
      <c r="U302" s="322"/>
      <c r="V302" s="93">
        <f t="shared" si="112"/>
        <v>1</v>
      </c>
      <c r="W302" s="6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2.75" customHeight="1" x14ac:dyDescent="0.3">
      <c r="A303" s="375"/>
      <c r="B303" s="406"/>
      <c r="C303" s="104" t="s">
        <v>17</v>
      </c>
      <c r="D303" s="104">
        <v>25</v>
      </c>
      <c r="E303" s="105"/>
      <c r="F303" s="354">
        <v>1</v>
      </c>
      <c r="G303" s="355"/>
      <c r="H303" s="87">
        <f t="shared" si="111"/>
        <v>1</v>
      </c>
      <c r="I303" s="106"/>
      <c r="J303" s="212"/>
      <c r="K303" s="106"/>
      <c r="L303" s="106"/>
      <c r="M303" s="321"/>
      <c r="N303" s="322"/>
      <c r="O303" s="106"/>
      <c r="P303" s="329"/>
      <c r="Q303" s="126"/>
      <c r="R303" s="321"/>
      <c r="S303" s="322"/>
      <c r="T303" s="321"/>
      <c r="U303" s="322"/>
      <c r="V303" s="93">
        <f t="shared" si="112"/>
        <v>1</v>
      </c>
      <c r="W303" s="6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2.75" customHeight="1" thickBot="1" x14ac:dyDescent="0.35">
      <c r="A304" s="375"/>
      <c r="B304" s="406"/>
      <c r="C304" s="104" t="s">
        <v>31</v>
      </c>
      <c r="D304" s="104">
        <v>22</v>
      </c>
      <c r="E304" s="105"/>
      <c r="F304" s="362">
        <v>1</v>
      </c>
      <c r="G304" s="363"/>
      <c r="H304" s="87">
        <f t="shared" si="111"/>
        <v>1</v>
      </c>
      <c r="I304" s="106"/>
      <c r="J304" s="212"/>
      <c r="K304" s="106"/>
      <c r="L304" s="106"/>
      <c r="M304" s="362"/>
      <c r="N304" s="363"/>
      <c r="O304" s="106">
        <f t="shared" ref="O304" si="113">SUM(M304,N304)</f>
        <v>0</v>
      </c>
      <c r="P304" s="107"/>
      <c r="Q304" s="126"/>
      <c r="R304" s="362"/>
      <c r="S304" s="363"/>
      <c r="T304" s="362"/>
      <c r="U304" s="363"/>
      <c r="V304" s="108">
        <f t="shared" si="112"/>
        <v>1</v>
      </c>
      <c r="W304" s="6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2.75" customHeight="1" thickBot="1" x14ac:dyDescent="0.35">
      <c r="A305" s="376"/>
      <c r="B305" s="407"/>
      <c r="C305" s="79"/>
      <c r="D305" s="80"/>
      <c r="E305" s="110"/>
      <c r="F305" s="389">
        <f>SUM(F297:F304)</f>
        <v>8</v>
      </c>
      <c r="G305" s="390"/>
      <c r="H305" s="82">
        <f>SUM(H297:H304)</f>
        <v>8</v>
      </c>
      <c r="I305" s="83">
        <f>SUM(I297:I304)</f>
        <v>0</v>
      </c>
      <c r="J305" s="83">
        <f>SUM(J297:J304)</f>
        <v>0.1</v>
      </c>
      <c r="K305" s="83"/>
      <c r="L305" s="83"/>
      <c r="M305" s="389">
        <f>SUM(M297:M304)</f>
        <v>0</v>
      </c>
      <c r="N305" s="390"/>
      <c r="O305" s="82">
        <f>SUM(O297:O304)</f>
        <v>1</v>
      </c>
      <c r="P305" s="81"/>
      <c r="Q305" s="128"/>
      <c r="R305" s="389">
        <f>SUM(R297:R304)</f>
        <v>0</v>
      </c>
      <c r="S305" s="390"/>
      <c r="T305" s="389"/>
      <c r="U305" s="390"/>
      <c r="V305" s="120">
        <f>SUM(V297:V304)</f>
        <v>9</v>
      </c>
      <c r="W305" s="6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35.25" customHeight="1" x14ac:dyDescent="0.3">
      <c r="A306" s="374">
        <v>44</v>
      </c>
      <c r="B306" s="405" t="s">
        <v>156</v>
      </c>
      <c r="C306" s="213" t="s">
        <v>76</v>
      </c>
      <c r="D306" s="213">
        <v>27</v>
      </c>
      <c r="E306" s="214" t="s">
        <v>42</v>
      </c>
      <c r="F306" s="358">
        <v>10</v>
      </c>
      <c r="G306" s="359"/>
      <c r="H306" s="87">
        <f t="shared" ref="H306:H311" si="114">SUM(F306,G306)</f>
        <v>10</v>
      </c>
      <c r="I306" s="89">
        <v>0.05</v>
      </c>
      <c r="J306" s="89">
        <v>0.1</v>
      </c>
      <c r="K306" s="87">
        <v>5</v>
      </c>
      <c r="L306" s="87">
        <v>3</v>
      </c>
      <c r="M306" s="412" t="s">
        <v>179</v>
      </c>
      <c r="N306" s="413"/>
      <c r="O306" s="90">
        <v>1</v>
      </c>
      <c r="P306" s="214"/>
      <c r="Q306" s="111"/>
      <c r="R306" s="358"/>
      <c r="S306" s="359"/>
      <c r="T306" s="358"/>
      <c r="U306" s="359"/>
      <c r="V306" s="93">
        <f t="shared" ref="V306:V311" si="115">H306+O306+R306</f>
        <v>11</v>
      </c>
      <c r="W306" s="6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2.75" customHeight="1" x14ac:dyDescent="0.3">
      <c r="A307" s="375"/>
      <c r="B307" s="406"/>
      <c r="C307" s="215" t="s">
        <v>76</v>
      </c>
      <c r="D307" s="215">
        <v>27</v>
      </c>
      <c r="E307" s="175" t="s">
        <v>24</v>
      </c>
      <c r="F307" s="354">
        <v>8</v>
      </c>
      <c r="G307" s="355"/>
      <c r="H307" s="96">
        <f t="shared" si="114"/>
        <v>8</v>
      </c>
      <c r="I307" s="96"/>
      <c r="J307" s="96"/>
      <c r="K307" s="87"/>
      <c r="L307" s="96"/>
      <c r="M307" s="354"/>
      <c r="N307" s="355"/>
      <c r="O307" s="96">
        <f t="shared" ref="O307:O311" si="116">SUM(M307,N307)</f>
        <v>0</v>
      </c>
      <c r="P307" s="175"/>
      <c r="Q307" s="99"/>
      <c r="R307" s="354"/>
      <c r="S307" s="355"/>
      <c r="T307" s="354"/>
      <c r="U307" s="355"/>
      <c r="V307" s="100">
        <f t="shared" si="115"/>
        <v>8</v>
      </c>
      <c r="W307" s="6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2.75" customHeight="1" x14ac:dyDescent="0.3">
      <c r="A308" s="375"/>
      <c r="B308" s="406"/>
      <c r="C308" s="215" t="s">
        <v>77</v>
      </c>
      <c r="D308" s="215">
        <v>24</v>
      </c>
      <c r="E308" s="175" t="s">
        <v>43</v>
      </c>
      <c r="F308" s="354">
        <v>5</v>
      </c>
      <c r="G308" s="355"/>
      <c r="H308" s="96">
        <f t="shared" si="114"/>
        <v>5</v>
      </c>
      <c r="I308" s="96"/>
      <c r="J308" s="96"/>
      <c r="K308" s="87"/>
      <c r="L308" s="96"/>
      <c r="M308" s="354"/>
      <c r="N308" s="355"/>
      <c r="O308" s="96">
        <f t="shared" si="116"/>
        <v>0</v>
      </c>
      <c r="P308" s="175"/>
      <c r="Q308" s="99"/>
      <c r="R308" s="354"/>
      <c r="S308" s="355"/>
      <c r="T308" s="354"/>
      <c r="U308" s="355"/>
      <c r="V308" s="100">
        <f t="shared" si="115"/>
        <v>5</v>
      </c>
      <c r="W308" s="6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2.75" customHeight="1" x14ac:dyDescent="0.3">
      <c r="A309" s="375"/>
      <c r="B309" s="406"/>
      <c r="C309" s="215" t="s">
        <v>78</v>
      </c>
      <c r="D309" s="215">
        <v>3</v>
      </c>
      <c r="E309" s="175" t="s">
        <v>30</v>
      </c>
      <c r="F309" s="354">
        <v>3</v>
      </c>
      <c r="G309" s="355"/>
      <c r="H309" s="96">
        <f t="shared" si="114"/>
        <v>3</v>
      </c>
      <c r="I309" s="96"/>
      <c r="J309" s="96"/>
      <c r="K309" s="87"/>
      <c r="L309" s="96"/>
      <c r="M309" s="354"/>
      <c r="N309" s="355"/>
      <c r="O309" s="96">
        <f t="shared" si="116"/>
        <v>0</v>
      </c>
      <c r="P309" s="175"/>
      <c r="Q309" s="99"/>
      <c r="R309" s="354"/>
      <c r="S309" s="355"/>
      <c r="T309" s="354"/>
      <c r="U309" s="355"/>
      <c r="V309" s="100">
        <f t="shared" si="115"/>
        <v>3</v>
      </c>
      <c r="W309" s="6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2.75" customHeight="1" x14ac:dyDescent="0.3">
      <c r="A310" s="375"/>
      <c r="B310" s="406"/>
      <c r="C310" s="215" t="s">
        <v>78</v>
      </c>
      <c r="D310" s="215">
        <v>3</v>
      </c>
      <c r="E310" s="175" t="s">
        <v>79</v>
      </c>
      <c r="F310" s="354">
        <v>1</v>
      </c>
      <c r="G310" s="355"/>
      <c r="H310" s="96">
        <f t="shared" si="114"/>
        <v>1</v>
      </c>
      <c r="I310" s="96"/>
      <c r="J310" s="96"/>
      <c r="K310" s="87"/>
      <c r="L310" s="96"/>
      <c r="M310" s="354"/>
      <c r="N310" s="355"/>
      <c r="O310" s="96">
        <f t="shared" si="116"/>
        <v>0</v>
      </c>
      <c r="P310" s="175"/>
      <c r="Q310" s="99"/>
      <c r="R310" s="354"/>
      <c r="S310" s="355"/>
      <c r="T310" s="354"/>
      <c r="U310" s="355"/>
      <c r="V310" s="100">
        <f t="shared" si="115"/>
        <v>1</v>
      </c>
      <c r="W310" s="6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2.75" customHeight="1" thickBot="1" x14ac:dyDescent="0.35">
      <c r="A311" s="375"/>
      <c r="B311" s="406"/>
      <c r="C311" s="216" t="s">
        <v>80</v>
      </c>
      <c r="D311" s="216">
        <v>18</v>
      </c>
      <c r="E311" s="217" t="s">
        <v>56</v>
      </c>
      <c r="F311" s="362">
        <v>3</v>
      </c>
      <c r="G311" s="363"/>
      <c r="H311" s="106">
        <f t="shared" si="114"/>
        <v>3</v>
      </c>
      <c r="I311" s="106"/>
      <c r="J311" s="106"/>
      <c r="K311" s="90"/>
      <c r="L311" s="106"/>
      <c r="M311" s="362"/>
      <c r="N311" s="363"/>
      <c r="O311" s="106">
        <f t="shared" si="116"/>
        <v>0</v>
      </c>
      <c r="P311" s="217"/>
      <c r="Q311" s="135"/>
      <c r="R311" s="362"/>
      <c r="S311" s="363"/>
      <c r="T311" s="362"/>
      <c r="U311" s="363"/>
      <c r="V311" s="108">
        <f t="shared" si="115"/>
        <v>3</v>
      </c>
      <c r="W311" s="6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2.75" customHeight="1" thickBot="1" x14ac:dyDescent="0.35">
      <c r="A312" s="376"/>
      <c r="B312" s="407"/>
      <c r="C312" s="79"/>
      <c r="D312" s="80"/>
      <c r="E312" s="110"/>
      <c r="F312" s="389">
        <f>SUM(F306:F311)</f>
        <v>30</v>
      </c>
      <c r="G312" s="390"/>
      <c r="H312" s="82">
        <f>SUM(H306:H311)</f>
        <v>30</v>
      </c>
      <c r="I312" s="83">
        <f>SUM(I306:I311)</f>
        <v>0.05</v>
      </c>
      <c r="J312" s="83">
        <f>SUM(J306:J311)</f>
        <v>0.1</v>
      </c>
      <c r="K312" s="83"/>
      <c r="L312" s="83"/>
      <c r="M312" s="389">
        <f>SUM(M306:M311)</f>
        <v>0</v>
      </c>
      <c r="N312" s="390"/>
      <c r="O312" s="82">
        <f>SUM(O306:O311)</f>
        <v>1</v>
      </c>
      <c r="P312" s="81"/>
      <c r="Q312" s="80"/>
      <c r="R312" s="389">
        <f>SUM(R306:R311)</f>
        <v>0</v>
      </c>
      <c r="S312" s="390"/>
      <c r="T312" s="389"/>
      <c r="U312" s="390"/>
      <c r="V312" s="120">
        <f>SUM(V306:V311)</f>
        <v>31</v>
      </c>
      <c r="W312" s="6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60.75" customHeight="1" thickBot="1" x14ac:dyDescent="0.3">
      <c r="A313" s="374">
        <v>45</v>
      </c>
      <c r="B313" s="424" t="s">
        <v>157</v>
      </c>
      <c r="C313" s="187" t="s">
        <v>97</v>
      </c>
      <c r="D313" s="187">
        <v>11</v>
      </c>
      <c r="E313" s="188" t="s">
        <v>109</v>
      </c>
      <c r="F313" s="416">
        <v>21</v>
      </c>
      <c r="G313" s="417"/>
      <c r="H313" s="177">
        <f t="shared" ref="H313:H326" si="117">SUM(F313,G313)</f>
        <v>21</v>
      </c>
      <c r="I313" s="218">
        <v>0.05</v>
      </c>
      <c r="J313" s="218">
        <v>0.1</v>
      </c>
      <c r="K313" s="177" t="s">
        <v>98</v>
      </c>
      <c r="L313" s="219">
        <v>11</v>
      </c>
      <c r="M313" s="367" t="s">
        <v>193</v>
      </c>
      <c r="N313" s="367"/>
      <c r="O313" s="177">
        <v>3</v>
      </c>
      <c r="P313" s="190"/>
      <c r="Q313" s="188"/>
      <c r="R313" s="416"/>
      <c r="S313" s="417"/>
      <c r="T313" s="416"/>
      <c r="U313" s="417"/>
      <c r="V313" s="187">
        <f t="shared" ref="V313" si="118">H313+O313+R313</f>
        <v>24</v>
      </c>
      <c r="W313" s="6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8" customHeight="1" thickBot="1" x14ac:dyDescent="0.35">
      <c r="A314" s="376"/>
      <c r="B314" s="407"/>
      <c r="C314" s="79"/>
      <c r="D314" s="80"/>
      <c r="E314" s="220"/>
      <c r="F314" s="542">
        <f>SUM(F313:F313)</f>
        <v>21</v>
      </c>
      <c r="G314" s="390"/>
      <c r="H314" s="82">
        <f>SUM(H313:H313)</f>
        <v>21</v>
      </c>
      <c r="I314" s="83">
        <f>SUM(I313:I313)</f>
        <v>0.05</v>
      </c>
      <c r="J314" s="83">
        <f>SUM(J313:J313)</f>
        <v>0.1</v>
      </c>
      <c r="K314" s="83"/>
      <c r="L314" s="83"/>
      <c r="M314" s="389">
        <f>SUM(M313:M313)</f>
        <v>0</v>
      </c>
      <c r="N314" s="390"/>
      <c r="O314" s="82">
        <f>SUM(O313:O313)</f>
        <v>3</v>
      </c>
      <c r="P314" s="81"/>
      <c r="Q314" s="110"/>
      <c r="R314" s="389">
        <f>SUM(R313:R313)</f>
        <v>0</v>
      </c>
      <c r="S314" s="390"/>
      <c r="T314" s="389"/>
      <c r="U314" s="390"/>
      <c r="V314" s="120">
        <f>SUM(V313:V313)</f>
        <v>24</v>
      </c>
      <c r="W314" s="6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26.25" customHeight="1" x14ac:dyDescent="0.3">
      <c r="A315" s="374">
        <v>46</v>
      </c>
      <c r="B315" s="405" t="s">
        <v>158</v>
      </c>
      <c r="C315" s="85" t="s">
        <v>81</v>
      </c>
      <c r="D315" s="85">
        <v>27</v>
      </c>
      <c r="E315" s="91" t="s">
        <v>20</v>
      </c>
      <c r="F315" s="422">
        <v>25</v>
      </c>
      <c r="G315" s="423"/>
      <c r="H315" s="87">
        <f t="shared" si="117"/>
        <v>25</v>
      </c>
      <c r="I315" s="89">
        <v>0.05</v>
      </c>
      <c r="J315" s="89">
        <v>0.1</v>
      </c>
      <c r="K315" s="46">
        <v>9</v>
      </c>
      <c r="L315" s="46">
        <v>10</v>
      </c>
      <c r="M315" s="412" t="s">
        <v>93</v>
      </c>
      <c r="N315" s="413"/>
      <c r="O315" s="90">
        <v>1</v>
      </c>
      <c r="P315" s="91"/>
      <c r="Q315" s="111"/>
      <c r="R315" s="358"/>
      <c r="S315" s="359"/>
      <c r="T315" s="358"/>
      <c r="U315" s="359"/>
      <c r="V315" s="93">
        <f t="shared" ref="V315:V316" si="119">H315+O315+R315</f>
        <v>26</v>
      </c>
      <c r="W315" s="6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24" customHeight="1" thickBot="1" x14ac:dyDescent="0.35">
      <c r="A316" s="375"/>
      <c r="B316" s="406"/>
      <c r="C316" s="133" t="s">
        <v>81</v>
      </c>
      <c r="D316" s="104"/>
      <c r="E316" s="107" t="s">
        <v>30</v>
      </c>
      <c r="F316" s="414">
        <v>10</v>
      </c>
      <c r="G316" s="415"/>
      <c r="H316" s="106">
        <f t="shared" si="117"/>
        <v>10</v>
      </c>
      <c r="I316" s="106"/>
      <c r="J316" s="106"/>
      <c r="K316" s="50"/>
      <c r="L316" s="50"/>
      <c r="M316" s="414"/>
      <c r="N316" s="415"/>
      <c r="O316" s="106">
        <f t="shared" ref="O316" si="120">SUM(M316,N316)</f>
        <v>0</v>
      </c>
      <c r="P316" s="107"/>
      <c r="Q316" s="135"/>
      <c r="R316" s="362"/>
      <c r="S316" s="363"/>
      <c r="T316" s="362"/>
      <c r="U316" s="363"/>
      <c r="V316" s="108">
        <f t="shared" si="119"/>
        <v>10</v>
      </c>
      <c r="W316" s="6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5.75" customHeight="1" thickBot="1" x14ac:dyDescent="0.35">
      <c r="A317" s="376"/>
      <c r="B317" s="407"/>
      <c r="C317" s="79"/>
      <c r="D317" s="80"/>
      <c r="E317" s="81"/>
      <c r="F317" s="408">
        <f>SUM(F315:F316)</f>
        <v>35</v>
      </c>
      <c r="G317" s="409"/>
      <c r="H317" s="58">
        <f>SUM(H315:H316)</f>
        <v>35</v>
      </c>
      <c r="I317" s="59">
        <f>SUM(I315:I316)</f>
        <v>0.05</v>
      </c>
      <c r="J317" s="59">
        <f>SUM(J315:J316)</f>
        <v>0.1</v>
      </c>
      <c r="K317" s="59"/>
      <c r="L317" s="59"/>
      <c r="M317" s="408">
        <f>SUM(M315:M316)</f>
        <v>0</v>
      </c>
      <c r="N317" s="409"/>
      <c r="O317" s="58">
        <f>SUM(O315:O316)</f>
        <v>1</v>
      </c>
      <c r="P317" s="81"/>
      <c r="Q317" s="110"/>
      <c r="R317" s="408">
        <f>SUM(R315:R316)</f>
        <v>0</v>
      </c>
      <c r="S317" s="409"/>
      <c r="T317" s="389"/>
      <c r="U317" s="390"/>
      <c r="V317" s="84">
        <f>SUM(V315:V316)</f>
        <v>36</v>
      </c>
      <c r="W317" s="6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23.25" customHeight="1" x14ac:dyDescent="0.3">
      <c r="A318" s="374">
        <v>47</v>
      </c>
      <c r="B318" s="405" t="s">
        <v>159</v>
      </c>
      <c r="C318" s="85" t="s">
        <v>81</v>
      </c>
      <c r="D318" s="85">
        <v>27</v>
      </c>
      <c r="E318" s="86" t="s">
        <v>37</v>
      </c>
      <c r="F318" s="358">
        <v>8</v>
      </c>
      <c r="G318" s="359"/>
      <c r="H318" s="87">
        <f t="shared" si="117"/>
        <v>8</v>
      </c>
      <c r="I318" s="87"/>
      <c r="J318" s="89">
        <v>0.1</v>
      </c>
      <c r="K318" s="87">
        <v>6</v>
      </c>
      <c r="L318" s="87">
        <v>6</v>
      </c>
      <c r="M318" s="412" t="s">
        <v>93</v>
      </c>
      <c r="N318" s="413"/>
      <c r="O318" s="90">
        <v>1</v>
      </c>
      <c r="P318" s="91"/>
      <c r="Q318" s="86"/>
      <c r="R318" s="358"/>
      <c r="S318" s="359"/>
      <c r="T318" s="358"/>
      <c r="U318" s="359"/>
      <c r="V318" s="93">
        <f t="shared" ref="V318:V322" si="121">H318+O318+R318</f>
        <v>9</v>
      </c>
      <c r="W318" s="6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2.75" customHeight="1" x14ac:dyDescent="0.3">
      <c r="A319" s="375"/>
      <c r="B319" s="406"/>
      <c r="C319" s="85" t="s">
        <v>82</v>
      </c>
      <c r="D319" s="94">
        <v>18</v>
      </c>
      <c r="E319" s="95" t="s">
        <v>55</v>
      </c>
      <c r="F319" s="354">
        <v>3</v>
      </c>
      <c r="G319" s="355"/>
      <c r="H319" s="96">
        <f t="shared" si="117"/>
        <v>3</v>
      </c>
      <c r="I319" s="96"/>
      <c r="J319" s="96"/>
      <c r="K319" s="96"/>
      <c r="L319" s="96"/>
      <c r="M319" s="354"/>
      <c r="N319" s="355"/>
      <c r="O319" s="96">
        <f t="shared" ref="O319:O322" si="122">SUM(M319,N319)</f>
        <v>0</v>
      </c>
      <c r="P319" s="101"/>
      <c r="Q319" s="95"/>
      <c r="R319" s="354"/>
      <c r="S319" s="355"/>
      <c r="T319" s="410"/>
      <c r="U319" s="411"/>
      <c r="V319" s="100">
        <f t="shared" si="121"/>
        <v>3</v>
      </c>
      <c r="W319" s="6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2.75" customHeight="1" x14ac:dyDescent="0.3">
      <c r="A320" s="375"/>
      <c r="B320" s="406"/>
      <c r="C320" s="85" t="s">
        <v>81</v>
      </c>
      <c r="D320" s="94">
        <v>27</v>
      </c>
      <c r="E320" s="95" t="s">
        <v>40</v>
      </c>
      <c r="F320" s="354">
        <v>9</v>
      </c>
      <c r="G320" s="355"/>
      <c r="H320" s="96">
        <f t="shared" si="117"/>
        <v>9</v>
      </c>
      <c r="I320" s="96"/>
      <c r="J320" s="96"/>
      <c r="K320" s="96"/>
      <c r="L320" s="96"/>
      <c r="M320" s="354"/>
      <c r="N320" s="355"/>
      <c r="O320" s="96">
        <f t="shared" si="122"/>
        <v>0</v>
      </c>
      <c r="P320" s="107"/>
      <c r="Q320" s="105"/>
      <c r="R320" s="354"/>
      <c r="S320" s="355"/>
      <c r="T320" s="354"/>
      <c r="U320" s="355"/>
      <c r="V320" s="100">
        <f t="shared" si="121"/>
        <v>9</v>
      </c>
      <c r="W320" s="6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2.75" customHeight="1" x14ac:dyDescent="0.3">
      <c r="A321" s="375"/>
      <c r="B321" s="406"/>
      <c r="C321" s="85" t="s">
        <v>83</v>
      </c>
      <c r="D321" s="104">
        <v>17</v>
      </c>
      <c r="E321" s="105" t="s">
        <v>58</v>
      </c>
      <c r="F321" s="354">
        <v>4</v>
      </c>
      <c r="G321" s="355"/>
      <c r="H321" s="96">
        <f t="shared" si="117"/>
        <v>4</v>
      </c>
      <c r="I321" s="106"/>
      <c r="J321" s="106"/>
      <c r="K321" s="106"/>
      <c r="L321" s="106"/>
      <c r="M321" s="354"/>
      <c r="N321" s="355"/>
      <c r="O321" s="96">
        <f t="shared" si="122"/>
        <v>0</v>
      </c>
      <c r="P321" s="101"/>
      <c r="Q321" s="95"/>
      <c r="R321" s="354"/>
      <c r="S321" s="355"/>
      <c r="T321" s="354"/>
      <c r="U321" s="355"/>
      <c r="V321" s="100">
        <f t="shared" si="121"/>
        <v>4</v>
      </c>
      <c r="W321" s="6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2.75" customHeight="1" thickBot="1" x14ac:dyDescent="0.35">
      <c r="A322" s="375"/>
      <c r="B322" s="406"/>
      <c r="C322" s="133" t="s">
        <v>84</v>
      </c>
      <c r="D322" s="104">
        <v>12</v>
      </c>
      <c r="E322" s="105" t="s">
        <v>75</v>
      </c>
      <c r="F322" s="362">
        <v>3</v>
      </c>
      <c r="G322" s="363"/>
      <c r="H322" s="106">
        <f t="shared" si="117"/>
        <v>3</v>
      </c>
      <c r="I322" s="106"/>
      <c r="J322" s="106"/>
      <c r="K322" s="106"/>
      <c r="L322" s="106"/>
      <c r="M322" s="362"/>
      <c r="N322" s="363"/>
      <c r="O322" s="90">
        <f t="shared" si="122"/>
        <v>0</v>
      </c>
      <c r="P322" s="107"/>
      <c r="Q322" s="105"/>
      <c r="R322" s="362"/>
      <c r="S322" s="363"/>
      <c r="T322" s="362"/>
      <c r="U322" s="363"/>
      <c r="V322" s="108">
        <f t="shared" si="121"/>
        <v>3</v>
      </c>
      <c r="W322" s="6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2.75" customHeight="1" thickBot="1" x14ac:dyDescent="0.35">
      <c r="A323" s="376"/>
      <c r="B323" s="407"/>
      <c r="C323" s="79"/>
      <c r="D323" s="80"/>
      <c r="E323" s="110"/>
      <c r="F323" s="389">
        <f>SUM(F318:F322)</f>
        <v>27</v>
      </c>
      <c r="G323" s="390"/>
      <c r="H323" s="82">
        <f>SUM(H318:H322)</f>
        <v>27</v>
      </c>
      <c r="I323" s="83">
        <f>SUM(I318:I322)</f>
        <v>0</v>
      </c>
      <c r="J323" s="83">
        <f>SUM(J318:J322)</f>
        <v>0.1</v>
      </c>
      <c r="K323" s="83"/>
      <c r="L323" s="83"/>
      <c r="M323" s="389">
        <f>SUM(M318:M322)</f>
        <v>0</v>
      </c>
      <c r="N323" s="390"/>
      <c r="O323" s="82">
        <f>SUM(O318:O322)</f>
        <v>1</v>
      </c>
      <c r="P323" s="81"/>
      <c r="Q323" s="110"/>
      <c r="R323" s="389">
        <f>SUM(R318:R322)</f>
        <v>0</v>
      </c>
      <c r="S323" s="390"/>
      <c r="T323" s="389"/>
      <c r="U323" s="390"/>
      <c r="V323" s="120">
        <f>SUM(V318:V322)</f>
        <v>28</v>
      </c>
      <c r="W323" s="6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26.25" customHeight="1" x14ac:dyDescent="0.3">
      <c r="A324" s="374">
        <v>48</v>
      </c>
      <c r="B324" s="380" t="s">
        <v>160</v>
      </c>
      <c r="C324" s="221" t="s">
        <v>85</v>
      </c>
      <c r="D324" s="85">
        <v>27</v>
      </c>
      <c r="E324" s="86" t="s">
        <v>22</v>
      </c>
      <c r="F324" s="358">
        <v>10</v>
      </c>
      <c r="G324" s="359"/>
      <c r="H324" s="87">
        <f t="shared" si="117"/>
        <v>10</v>
      </c>
      <c r="I324" s="89">
        <v>0.05</v>
      </c>
      <c r="J324" s="89">
        <v>0.1</v>
      </c>
      <c r="K324" s="87">
        <v>8</v>
      </c>
      <c r="L324" s="87">
        <v>5</v>
      </c>
      <c r="M324" s="412" t="s">
        <v>179</v>
      </c>
      <c r="N324" s="413"/>
      <c r="O324" s="90">
        <v>1</v>
      </c>
      <c r="P324" s="91"/>
      <c r="Q324" s="86"/>
      <c r="R324" s="403"/>
      <c r="S324" s="404"/>
      <c r="T324" s="358"/>
      <c r="U324" s="359"/>
      <c r="V324" s="93">
        <f t="shared" ref="V324:V327" si="123">H324+O324+R324</f>
        <v>11</v>
      </c>
      <c r="W324" s="6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2.75" customHeight="1" x14ac:dyDescent="0.3">
      <c r="A325" s="375"/>
      <c r="B325" s="381"/>
      <c r="C325" s="222" t="s">
        <v>80</v>
      </c>
      <c r="D325" s="94">
        <v>18</v>
      </c>
      <c r="E325" s="95" t="s">
        <v>35</v>
      </c>
      <c r="F325" s="354">
        <v>7</v>
      </c>
      <c r="G325" s="355"/>
      <c r="H325" s="96">
        <f t="shared" si="117"/>
        <v>7</v>
      </c>
      <c r="I325" s="96"/>
      <c r="J325" s="96"/>
      <c r="K325" s="96"/>
      <c r="L325" s="96"/>
      <c r="M325" s="354"/>
      <c r="N325" s="355"/>
      <c r="O325" s="96">
        <f t="shared" ref="O325:O334" si="124">SUM(M325,N325)</f>
        <v>0</v>
      </c>
      <c r="P325" s="101"/>
      <c r="Q325" s="95"/>
      <c r="R325" s="362"/>
      <c r="S325" s="363"/>
      <c r="T325" s="354"/>
      <c r="U325" s="355"/>
      <c r="V325" s="100">
        <f t="shared" si="123"/>
        <v>7</v>
      </c>
      <c r="W325" s="6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2.75" customHeight="1" x14ac:dyDescent="0.3">
      <c r="A326" s="375"/>
      <c r="B326" s="381"/>
      <c r="C326" s="222" t="s">
        <v>87</v>
      </c>
      <c r="D326" s="94">
        <v>13</v>
      </c>
      <c r="E326" s="95" t="s">
        <v>86</v>
      </c>
      <c r="F326" s="354">
        <v>7</v>
      </c>
      <c r="G326" s="355"/>
      <c r="H326" s="96">
        <f t="shared" si="117"/>
        <v>7</v>
      </c>
      <c r="I326" s="96"/>
      <c r="J326" s="96"/>
      <c r="K326" s="96"/>
      <c r="L326" s="96"/>
      <c r="M326" s="354"/>
      <c r="N326" s="355"/>
      <c r="O326" s="96">
        <f t="shared" si="124"/>
        <v>0</v>
      </c>
      <c r="P326" s="101"/>
      <c r="Q326" s="95"/>
      <c r="R326" s="362"/>
      <c r="S326" s="363"/>
      <c r="T326" s="354"/>
      <c r="U326" s="355"/>
      <c r="V326" s="100">
        <f t="shared" si="123"/>
        <v>7</v>
      </c>
      <c r="W326" s="6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30" customHeight="1" thickBot="1" x14ac:dyDescent="0.35">
      <c r="A327" s="375"/>
      <c r="B327" s="381"/>
      <c r="C327" s="198" t="s">
        <v>76</v>
      </c>
      <c r="D327" s="104">
        <v>27</v>
      </c>
      <c r="E327" s="105" t="s">
        <v>161</v>
      </c>
      <c r="F327" s="362">
        <v>10</v>
      </c>
      <c r="G327" s="363"/>
      <c r="H327" s="106">
        <f>SUM(F327,G327)</f>
        <v>10</v>
      </c>
      <c r="I327" s="106"/>
      <c r="J327" s="106"/>
      <c r="K327" s="106"/>
      <c r="L327" s="106"/>
      <c r="M327" s="362"/>
      <c r="N327" s="363"/>
      <c r="O327" s="106">
        <f t="shared" si="124"/>
        <v>0</v>
      </c>
      <c r="P327" s="107"/>
      <c r="Q327" s="105"/>
      <c r="R327" s="362"/>
      <c r="S327" s="363"/>
      <c r="T327" s="362"/>
      <c r="U327" s="363"/>
      <c r="V327" s="108">
        <f t="shared" si="123"/>
        <v>10</v>
      </c>
      <c r="W327" s="6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2.75" customHeight="1" thickBot="1" x14ac:dyDescent="0.35">
      <c r="A328" s="376"/>
      <c r="B328" s="382"/>
      <c r="C328" s="185"/>
      <c r="D328" s="80"/>
      <c r="E328" s="110"/>
      <c r="F328" s="467">
        <f>SUM(F324:F327)</f>
        <v>34</v>
      </c>
      <c r="G328" s="467"/>
      <c r="H328" s="82">
        <f t="shared" ref="H328" si="125">SUM(F328,G328)</f>
        <v>34</v>
      </c>
      <c r="I328" s="83"/>
      <c r="J328" s="83"/>
      <c r="K328" s="83"/>
      <c r="L328" s="83"/>
      <c r="M328" s="389"/>
      <c r="N328" s="390"/>
      <c r="O328" s="82">
        <f>SUM(O324:O327)</f>
        <v>1</v>
      </c>
      <c r="P328" s="81"/>
      <c r="Q328" s="110"/>
      <c r="R328" s="389">
        <f>SUM(S324:S327)</f>
        <v>0</v>
      </c>
      <c r="S328" s="390"/>
      <c r="T328" s="389"/>
      <c r="U328" s="390"/>
      <c r="V328" s="84">
        <f>SUM(V324:V327)</f>
        <v>35</v>
      </c>
      <c r="W328" s="6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74.25" customHeight="1" thickBot="1" x14ac:dyDescent="0.3">
      <c r="A329" s="469">
        <v>49</v>
      </c>
      <c r="B329" s="471" t="s">
        <v>162</v>
      </c>
      <c r="C329" s="223" t="s">
        <v>92</v>
      </c>
      <c r="D329" s="187">
        <v>8</v>
      </c>
      <c r="E329" s="188" t="s">
        <v>109</v>
      </c>
      <c r="F329" s="416">
        <v>21</v>
      </c>
      <c r="G329" s="417"/>
      <c r="H329" s="224">
        <v>21</v>
      </c>
      <c r="I329" s="218">
        <v>0.05</v>
      </c>
      <c r="J329" s="218">
        <v>0.1</v>
      </c>
      <c r="K329" s="177" t="s">
        <v>92</v>
      </c>
      <c r="L329" s="177">
        <v>8</v>
      </c>
      <c r="M329" s="367" t="s">
        <v>193</v>
      </c>
      <c r="N329" s="367"/>
      <c r="O329" s="177">
        <v>3</v>
      </c>
      <c r="P329" s="190"/>
      <c r="Q329" s="188"/>
      <c r="R329" s="397"/>
      <c r="S329" s="398"/>
      <c r="T329" s="397"/>
      <c r="U329" s="398"/>
      <c r="V329" s="192">
        <f t="shared" ref="V329" si="126">H329+O329+R329</f>
        <v>24</v>
      </c>
      <c r="W329" s="6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8.75" customHeight="1" thickBot="1" x14ac:dyDescent="0.35">
      <c r="A330" s="470"/>
      <c r="B330" s="472"/>
      <c r="C330" s="225"/>
      <c r="D330" s="226"/>
      <c r="E330" s="227"/>
      <c r="F330" s="399">
        <v>21</v>
      </c>
      <c r="G330" s="400"/>
      <c r="H330" s="228">
        <v>21</v>
      </c>
      <c r="I330" s="229"/>
      <c r="J330" s="229"/>
      <c r="K330" s="229"/>
      <c r="L330" s="229"/>
      <c r="M330" s="399"/>
      <c r="N330" s="400"/>
      <c r="O330" s="228">
        <f>SUM(O329:O329)</f>
        <v>3</v>
      </c>
      <c r="P330" s="230"/>
      <c r="Q330" s="227"/>
      <c r="R330" s="399">
        <v>0</v>
      </c>
      <c r="S330" s="400"/>
      <c r="T330" s="399"/>
      <c r="U330" s="400"/>
      <c r="V330" s="231">
        <f>SUM(V329:V329)</f>
        <v>24</v>
      </c>
      <c r="W330" s="6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31.5" customHeight="1" x14ac:dyDescent="0.25">
      <c r="A331" s="386">
        <v>50</v>
      </c>
      <c r="B331" s="383" t="s">
        <v>163</v>
      </c>
      <c r="C331" s="157" t="s">
        <v>88</v>
      </c>
      <c r="D331" s="157"/>
      <c r="E331" s="158" t="s">
        <v>22</v>
      </c>
      <c r="F331" s="368">
        <v>15</v>
      </c>
      <c r="G331" s="368"/>
      <c r="H331" s="139">
        <v>15</v>
      </c>
      <c r="I331" s="163">
        <v>0.05</v>
      </c>
      <c r="J331" s="163">
        <v>0.1</v>
      </c>
      <c r="K331" s="139">
        <v>7</v>
      </c>
      <c r="L331" s="139">
        <v>3</v>
      </c>
      <c r="M331" s="436" t="s">
        <v>179</v>
      </c>
      <c r="N331" s="437"/>
      <c r="O331" s="139">
        <v>1</v>
      </c>
      <c r="P331" s="159"/>
      <c r="Q331" s="158"/>
      <c r="R331" s="397"/>
      <c r="S331" s="398"/>
      <c r="T331" s="401"/>
      <c r="U331" s="402"/>
      <c r="V331" s="143">
        <f t="shared" ref="V331:V334" si="127">H331+O331+R331</f>
        <v>16</v>
      </c>
      <c r="W331" s="6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2.75" customHeight="1" x14ac:dyDescent="0.3">
      <c r="A332" s="387"/>
      <c r="B332" s="384"/>
      <c r="C332" s="94" t="s">
        <v>89</v>
      </c>
      <c r="D332" s="94"/>
      <c r="E332" s="95" t="s">
        <v>86</v>
      </c>
      <c r="F332" s="366">
        <v>4</v>
      </c>
      <c r="G332" s="366"/>
      <c r="H332" s="96">
        <v>4</v>
      </c>
      <c r="I332" s="96"/>
      <c r="J332" s="96"/>
      <c r="K332" s="96"/>
      <c r="L332" s="96"/>
      <c r="M332" s="354"/>
      <c r="N332" s="355"/>
      <c r="O332" s="96">
        <f t="shared" si="124"/>
        <v>0</v>
      </c>
      <c r="P332" s="101"/>
      <c r="Q332" s="95"/>
      <c r="R332" s="362"/>
      <c r="S332" s="363"/>
      <c r="T332" s="354"/>
      <c r="U332" s="355"/>
      <c r="V332" s="146">
        <f t="shared" si="127"/>
        <v>4</v>
      </c>
      <c r="W332" s="6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2.75" customHeight="1" x14ac:dyDescent="0.3">
      <c r="A333" s="387"/>
      <c r="B333" s="384"/>
      <c r="C333" s="94" t="s">
        <v>88</v>
      </c>
      <c r="D333" s="94"/>
      <c r="E333" s="95" t="s">
        <v>86</v>
      </c>
      <c r="F333" s="366">
        <v>9</v>
      </c>
      <c r="G333" s="366"/>
      <c r="H333" s="96">
        <v>9</v>
      </c>
      <c r="I333" s="96"/>
      <c r="J333" s="96"/>
      <c r="K333" s="96"/>
      <c r="L333" s="96"/>
      <c r="M333" s="354"/>
      <c r="N333" s="355"/>
      <c r="O333" s="96">
        <f t="shared" si="124"/>
        <v>0</v>
      </c>
      <c r="P333" s="101"/>
      <c r="Q333" s="95"/>
      <c r="R333" s="362"/>
      <c r="S333" s="363"/>
      <c r="T333" s="354"/>
      <c r="U333" s="355"/>
      <c r="V333" s="146">
        <f t="shared" si="127"/>
        <v>9</v>
      </c>
      <c r="W333" s="6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2.75" customHeight="1" thickBot="1" x14ac:dyDescent="0.35">
      <c r="A334" s="387"/>
      <c r="B334" s="384"/>
      <c r="C334" s="104" t="s">
        <v>90</v>
      </c>
      <c r="D334" s="104"/>
      <c r="E334" s="105" t="s">
        <v>91</v>
      </c>
      <c r="F334" s="364">
        <v>4</v>
      </c>
      <c r="G334" s="364"/>
      <c r="H334" s="106">
        <v>4</v>
      </c>
      <c r="I334" s="106"/>
      <c r="J334" s="106"/>
      <c r="K334" s="106"/>
      <c r="L334" s="106"/>
      <c r="M334" s="362"/>
      <c r="N334" s="363"/>
      <c r="O334" s="106">
        <f t="shared" si="124"/>
        <v>0</v>
      </c>
      <c r="P334" s="107"/>
      <c r="Q334" s="105"/>
      <c r="R334" s="362"/>
      <c r="S334" s="363"/>
      <c r="T334" s="362"/>
      <c r="U334" s="363"/>
      <c r="V334" s="149">
        <f t="shared" si="127"/>
        <v>4</v>
      </c>
      <c r="W334" s="6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2.75" customHeight="1" thickBot="1" x14ac:dyDescent="0.35">
      <c r="A335" s="388"/>
      <c r="B335" s="385"/>
      <c r="C335" s="79"/>
      <c r="D335" s="80"/>
      <c r="E335" s="128"/>
      <c r="F335" s="467">
        <f>SUM(F331:F334)</f>
        <v>32</v>
      </c>
      <c r="G335" s="467"/>
      <c r="H335" s="82">
        <f>SUM(H331:H334)</f>
        <v>32</v>
      </c>
      <c r="I335" s="83">
        <f>SUM(I324:I334)</f>
        <v>0.15000000000000002</v>
      </c>
      <c r="J335" s="83">
        <f>SUM(J324:J334)</f>
        <v>0.30000000000000004</v>
      </c>
      <c r="K335" s="83"/>
      <c r="L335" s="83"/>
      <c r="M335" s="389"/>
      <c r="N335" s="390"/>
      <c r="O335" s="82">
        <f>SUM(O331:O334)</f>
        <v>1</v>
      </c>
      <c r="P335" s="81"/>
      <c r="Q335" s="110"/>
      <c r="R335" s="389">
        <f>SUM(R324:R334)</f>
        <v>0</v>
      </c>
      <c r="S335" s="390"/>
      <c r="T335" s="467"/>
      <c r="U335" s="467"/>
      <c r="V335" s="120">
        <f>SUM(V331:V334)</f>
        <v>33</v>
      </c>
      <c r="W335" s="6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25.5" customHeight="1" thickBot="1" x14ac:dyDescent="0.35">
      <c r="A336" s="386">
        <v>51</v>
      </c>
      <c r="B336" s="383" t="s">
        <v>164</v>
      </c>
      <c r="C336" s="160"/>
      <c r="D336" s="160"/>
      <c r="E336" s="232"/>
      <c r="F336" s="393"/>
      <c r="G336" s="394"/>
      <c r="H336" s="228"/>
      <c r="I336" s="229"/>
      <c r="J336" s="233"/>
      <c r="K336" s="229" t="s">
        <v>100</v>
      </c>
      <c r="L336" s="229">
        <v>67</v>
      </c>
      <c r="M336" s="393" t="s">
        <v>194</v>
      </c>
      <c r="N336" s="394"/>
      <c r="O336" s="229">
        <v>3</v>
      </c>
      <c r="P336" s="230"/>
      <c r="Q336" s="227"/>
      <c r="R336" s="393"/>
      <c r="S336" s="394"/>
      <c r="T336" s="393"/>
      <c r="U336" s="394"/>
      <c r="V336" s="162">
        <f t="shared" ref="V336:V337" si="128">H336+O336+R336</f>
        <v>3</v>
      </c>
      <c r="W336" s="6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23.25" customHeight="1" thickBot="1" x14ac:dyDescent="0.35">
      <c r="A337" s="387"/>
      <c r="B337" s="384"/>
      <c r="C337" s="94"/>
      <c r="D337" s="94"/>
      <c r="E337" s="125"/>
      <c r="F337" s="354"/>
      <c r="G337" s="355"/>
      <c r="H337" s="210"/>
      <c r="I337" s="106"/>
      <c r="J337" s="96"/>
      <c r="K337" s="96" t="s">
        <v>66</v>
      </c>
      <c r="L337" s="96">
        <v>79</v>
      </c>
      <c r="M337" s="393" t="s">
        <v>194</v>
      </c>
      <c r="N337" s="394"/>
      <c r="O337" s="96">
        <v>4</v>
      </c>
      <c r="P337" s="101"/>
      <c r="Q337" s="95"/>
      <c r="R337" s="354"/>
      <c r="S337" s="355"/>
      <c r="T337" s="354"/>
      <c r="U337" s="355"/>
      <c r="V337" s="146">
        <f t="shared" si="128"/>
        <v>4</v>
      </c>
      <c r="W337" s="6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2.75" customHeight="1" thickBot="1" x14ac:dyDescent="0.35">
      <c r="A338" s="391"/>
      <c r="B338" s="392"/>
      <c r="C338" s="234"/>
      <c r="D338" s="235"/>
      <c r="E338" s="235"/>
      <c r="F338" s="396"/>
      <c r="G338" s="468"/>
      <c r="H338" s="236"/>
      <c r="I338" s="236"/>
      <c r="J338" s="236"/>
      <c r="K338" s="236"/>
      <c r="L338" s="236"/>
      <c r="M338" s="389">
        <f>SUM(M328:M337)</f>
        <v>0</v>
      </c>
      <c r="N338" s="390"/>
      <c r="O338" s="237">
        <v>7</v>
      </c>
      <c r="P338" s="236"/>
      <c r="Q338" s="236"/>
      <c r="R338" s="395"/>
      <c r="S338" s="396"/>
      <c r="T338" s="467"/>
      <c r="U338" s="467"/>
      <c r="V338" s="120">
        <v>7</v>
      </c>
      <c r="W338" s="6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s="20" customFormat="1" ht="15.75" customHeight="1" thickBot="1" x14ac:dyDescent="0.4">
      <c r="A339" s="464" t="s">
        <v>99</v>
      </c>
      <c r="B339" s="465"/>
      <c r="C339" s="465"/>
      <c r="D339" s="465"/>
      <c r="E339" s="466"/>
      <c r="F339" s="371"/>
      <c r="G339" s="541"/>
      <c r="H339" s="23">
        <f>H15+H34+H51+H66+H77+H92+H98+H103+H110+H117+H119+H121+H130+H132+H134+H144+H150+H156+H159+H171+H187+H190+H202+H211+H214+H218+H223+H236+H243+H256+H258+H261+H265+H270+H279+H281+H283+H285+H292+H296+H305+H312+H314+H317+H323+H328+H330+H335</f>
        <v>993</v>
      </c>
      <c r="I339" s="24"/>
      <c r="J339" s="25"/>
      <c r="K339" s="25"/>
      <c r="L339" s="25"/>
      <c r="M339" s="370"/>
      <c r="N339" s="371"/>
      <c r="O339" s="25">
        <f>O338+O335+O330+O328+O323+O317+O314+O312+O305+O296+O292+O285+O283+O281+O279+O270+O265+O261+O258+O243+O236+O223+O218+O214+O211+O202+O190+O187+O171+O156+O150+O134+O132+O130+O121+O119+O117+O106+O98+O92+O77+O66+O51</f>
        <v>124</v>
      </c>
      <c r="P339" s="25"/>
      <c r="Q339" s="25"/>
      <c r="R339" s="370">
        <f>R335+R330+R328+R323+R317+R314+R312+R305+R296+R292+R285+R283+R281+R279+R270+R265+R261+R258+R256+R243+R236+R223+R218+R214+R211+R202+R190+R187+R171+R159+R156+R150+R144+R134+R132+R130+R121+R119+R117+R110+R106+R103+R98+R92+R77+R66+R51+R34+R27+R15</f>
        <v>61</v>
      </c>
      <c r="S339" s="371"/>
      <c r="T339" s="372"/>
      <c r="U339" s="373"/>
      <c r="V339" s="23">
        <f>V335+V330+V328+V323+V317+V314+V312+V305+V296+V292+V285+V283+V281+V279+V270+V265+V261+V258+V256+V243+V236+V223+V218+V214+V211+V202+V190+V187+V171+V159+V156+V150+V144+V134+V132+V130+V121+V119+V117+V110+V106+V103+V98+V92+V77+V66+V51+V34+V27+V15+V338</f>
        <v>1178</v>
      </c>
      <c r="W339" s="19"/>
    </row>
    <row r="340" spans="1:36" s="20" customFormat="1" ht="15.75" customHeight="1" thickBot="1" x14ac:dyDescent="0.4">
      <c r="A340" s="26"/>
      <c r="B340" s="26"/>
      <c r="C340" s="26"/>
      <c r="D340" s="26"/>
      <c r="E340" s="26"/>
      <c r="F340" s="26"/>
      <c r="G340" s="26"/>
      <c r="H340" s="21"/>
      <c r="I340" s="27"/>
      <c r="J340" s="28"/>
      <c r="K340" s="28"/>
      <c r="L340" s="28"/>
      <c r="M340" s="26"/>
      <c r="N340" s="26"/>
      <c r="O340" s="22"/>
      <c r="P340" s="28"/>
      <c r="Q340" s="28"/>
      <c r="R340" s="28"/>
      <c r="S340" s="28"/>
      <c r="T340" s="29"/>
      <c r="U340" s="29"/>
      <c r="V340" s="30"/>
      <c r="W340" s="19"/>
    </row>
    <row r="341" spans="1:36" ht="15.5" x14ac:dyDescent="0.35">
      <c r="A341" s="12"/>
      <c r="E341" s="527" t="s">
        <v>199</v>
      </c>
      <c r="F341" s="535"/>
      <c r="G341" s="535"/>
      <c r="H341" s="535"/>
      <c r="I341" s="535"/>
      <c r="J341" s="535"/>
      <c r="K341" s="535"/>
      <c r="L341" s="535"/>
      <c r="M341" s="535"/>
      <c r="N341" s="535"/>
      <c r="O341" s="535"/>
      <c r="P341" s="535"/>
      <c r="Q341" s="535"/>
      <c r="V341" s="5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x14ac:dyDescent="0.25">
      <c r="A342" s="12"/>
      <c r="V342" s="5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x14ac:dyDescent="0.25">
      <c r="A343" s="12"/>
      <c r="V343" s="5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</sheetData>
  <mergeCells count="1169">
    <mergeCell ref="M198:N198"/>
    <mergeCell ref="M200:N200"/>
    <mergeCell ref="M180:N180"/>
    <mergeCell ref="R173:S173"/>
    <mergeCell ref="R174:S174"/>
    <mergeCell ref="R175:S175"/>
    <mergeCell ref="R176:S176"/>
    <mergeCell ref="R178:S178"/>
    <mergeCell ref="R179:S179"/>
    <mergeCell ref="M183:N183"/>
    <mergeCell ref="M184:N184"/>
    <mergeCell ref="R182:S182"/>
    <mergeCell ref="R183:S183"/>
    <mergeCell ref="R184:S184"/>
    <mergeCell ref="R185:S185"/>
    <mergeCell ref="F182:G182"/>
    <mergeCell ref="F183:G183"/>
    <mergeCell ref="F184:G184"/>
    <mergeCell ref="F185:G185"/>
    <mergeCell ref="F192:G192"/>
    <mergeCell ref="F193:G193"/>
    <mergeCell ref="F194:G194"/>
    <mergeCell ref="F195:G195"/>
    <mergeCell ref="R114:S114"/>
    <mergeCell ref="R115:S115"/>
    <mergeCell ref="T114:U114"/>
    <mergeCell ref="T115:U115"/>
    <mergeCell ref="F123:G123"/>
    <mergeCell ref="F124:G124"/>
    <mergeCell ref="F127:G127"/>
    <mergeCell ref="M123:N123"/>
    <mergeCell ref="M124:N124"/>
    <mergeCell ref="M127:N127"/>
    <mergeCell ref="R123:S123"/>
    <mergeCell ref="R124:S124"/>
    <mergeCell ref="R127:S127"/>
    <mergeCell ref="T123:U123"/>
    <mergeCell ref="T124:U124"/>
    <mergeCell ref="T127:U127"/>
    <mergeCell ref="F161:G161"/>
    <mergeCell ref="M161:N161"/>
    <mergeCell ref="F145:G145"/>
    <mergeCell ref="F148:G148"/>
    <mergeCell ref="F149:G149"/>
    <mergeCell ref="M192:N192"/>
    <mergeCell ref="M193:N193"/>
    <mergeCell ref="F32:G32"/>
    <mergeCell ref="F36:G36"/>
    <mergeCell ref="F37:G37"/>
    <mergeCell ref="F38:G38"/>
    <mergeCell ref="F40:G40"/>
    <mergeCell ref="F41:G41"/>
    <mergeCell ref="F43:G43"/>
    <mergeCell ref="F44:G44"/>
    <mergeCell ref="F46:G46"/>
    <mergeCell ref="F47:G47"/>
    <mergeCell ref="F53:G53"/>
    <mergeCell ref="F54:G54"/>
    <mergeCell ref="F55:G55"/>
    <mergeCell ref="F56:G56"/>
    <mergeCell ref="F57:G57"/>
    <mergeCell ref="F60:G60"/>
    <mergeCell ref="F68:G68"/>
    <mergeCell ref="F49:G49"/>
    <mergeCell ref="F51:G51"/>
    <mergeCell ref="F50:G50"/>
    <mergeCell ref="M110:N110"/>
    <mergeCell ref="M117:N117"/>
    <mergeCell ref="M119:N119"/>
    <mergeCell ref="M121:N121"/>
    <mergeCell ref="M130:N130"/>
    <mergeCell ref="M122:N122"/>
    <mergeCell ref="M129:N129"/>
    <mergeCell ref="M131:N131"/>
    <mergeCell ref="M132:N132"/>
    <mergeCell ref="M133:N133"/>
    <mergeCell ref="M134:N134"/>
    <mergeCell ref="M145:N145"/>
    <mergeCell ref="M148:N148"/>
    <mergeCell ref="M149:N149"/>
    <mergeCell ref="M135:N135"/>
    <mergeCell ref="M139:N139"/>
    <mergeCell ref="M142:N142"/>
    <mergeCell ref="M115:N115"/>
    <mergeCell ref="M120:N120"/>
    <mergeCell ref="F113:G113"/>
    <mergeCell ref="F116:G116"/>
    <mergeCell ref="F59:G59"/>
    <mergeCell ref="F61:G61"/>
    <mergeCell ref="F62:G62"/>
    <mergeCell ref="F66:G66"/>
    <mergeCell ref="F52:G52"/>
    <mergeCell ref="F58:G58"/>
    <mergeCell ref="F73:G73"/>
    <mergeCell ref="F74:G74"/>
    <mergeCell ref="F77:G77"/>
    <mergeCell ref="F107:G107"/>
    <mergeCell ref="F109:G109"/>
    <mergeCell ref="F111:G111"/>
    <mergeCell ref="F63:G63"/>
    <mergeCell ref="F69:G69"/>
    <mergeCell ref="F70:G70"/>
    <mergeCell ref="F71:G71"/>
    <mergeCell ref="F79:G79"/>
    <mergeCell ref="F80:G80"/>
    <mergeCell ref="F81:G81"/>
    <mergeCell ref="F83:G83"/>
    <mergeCell ref="F84:G84"/>
    <mergeCell ref="F86:G86"/>
    <mergeCell ref="F87:G87"/>
    <mergeCell ref="F89:G89"/>
    <mergeCell ref="F90:G90"/>
    <mergeCell ref="F94:G94"/>
    <mergeCell ref="F95:G95"/>
    <mergeCell ref="F317:G317"/>
    <mergeCell ref="F322:G322"/>
    <mergeCell ref="M243:N243"/>
    <mergeCell ref="M244:N244"/>
    <mergeCell ref="F135:G135"/>
    <mergeCell ref="F257:G257"/>
    <mergeCell ref="F172:G172"/>
    <mergeCell ref="F177:G177"/>
    <mergeCell ref="F180:G180"/>
    <mergeCell ref="F181:G181"/>
    <mergeCell ref="F205:G205"/>
    <mergeCell ref="F243:G243"/>
    <mergeCell ref="F244:G244"/>
    <mergeCell ref="F248:G248"/>
    <mergeCell ref="F250:G250"/>
    <mergeCell ref="F252:G252"/>
    <mergeCell ref="F232:G232"/>
    <mergeCell ref="F302:G302"/>
    <mergeCell ref="F283:G283"/>
    <mergeCell ref="F284:G284"/>
    <mergeCell ref="M143:N143"/>
    <mergeCell ref="M144:N144"/>
    <mergeCell ref="F261:G261"/>
    <mergeCell ref="F262:G262"/>
    <mergeCell ref="F264:G264"/>
    <mergeCell ref="F266:G266"/>
    <mergeCell ref="F265:G265"/>
    <mergeCell ref="M172:N172"/>
    <mergeCell ref="M177:N177"/>
    <mergeCell ref="F197:G197"/>
    <mergeCell ref="F198:G198"/>
    <mergeCell ref="F200:G200"/>
    <mergeCell ref="F236:G236"/>
    <mergeCell ref="F237:G237"/>
    <mergeCell ref="F238:G238"/>
    <mergeCell ref="F240:G240"/>
    <mergeCell ref="T285:U285"/>
    <mergeCell ref="T120:U120"/>
    <mergeCell ref="T122:U122"/>
    <mergeCell ref="R120:S120"/>
    <mergeCell ref="F186:G186"/>
    <mergeCell ref="F188:G188"/>
    <mergeCell ref="F253:G253"/>
    <mergeCell ref="F255:G255"/>
    <mergeCell ref="F256:G256"/>
    <mergeCell ref="F216:G216"/>
    <mergeCell ref="F219:G219"/>
    <mergeCell ref="F267:G267"/>
    <mergeCell ref="F269:G269"/>
    <mergeCell ref="F259:G259"/>
    <mergeCell ref="F258:G258"/>
    <mergeCell ref="F271:G271"/>
    <mergeCell ref="T281:U281"/>
    <mergeCell ref="F274:G274"/>
    <mergeCell ref="F275:G275"/>
    <mergeCell ref="F278:G278"/>
    <mergeCell ref="F279:G279"/>
    <mergeCell ref="F285:G285"/>
    <mergeCell ref="M194:N194"/>
    <mergeCell ref="M195:N195"/>
    <mergeCell ref="T174:U174"/>
    <mergeCell ref="T175:U175"/>
    <mergeCell ref="T176:U176"/>
    <mergeCell ref="T178:U178"/>
    <mergeCell ref="T317:U317"/>
    <mergeCell ref="T323:U323"/>
    <mergeCell ref="T335:U335"/>
    <mergeCell ref="T338:U338"/>
    <mergeCell ref="F103:G103"/>
    <mergeCell ref="F106:G106"/>
    <mergeCell ref="F110:G110"/>
    <mergeCell ref="F117:G117"/>
    <mergeCell ref="F119:G119"/>
    <mergeCell ref="F121:G121"/>
    <mergeCell ref="F130:G130"/>
    <mergeCell ref="F132:G132"/>
    <mergeCell ref="F134:G134"/>
    <mergeCell ref="F144:G144"/>
    <mergeCell ref="F150:G150"/>
    <mergeCell ref="F156:G156"/>
    <mergeCell ref="F159:G159"/>
    <mergeCell ref="F171:G171"/>
    <mergeCell ref="F187:G187"/>
    <mergeCell ref="F190:G190"/>
    <mergeCell ref="T258:U258"/>
    <mergeCell ref="T261:U261"/>
    <mergeCell ref="T265:U265"/>
    <mergeCell ref="R116:S116"/>
    <mergeCell ref="M118:N118"/>
    <mergeCell ref="R118:S118"/>
    <mergeCell ref="R119:S119"/>
    <mergeCell ref="T314:U314"/>
    <mergeCell ref="F211:G211"/>
    <mergeCell ref="F214:G214"/>
    <mergeCell ref="F189:G189"/>
    <mergeCell ref="F218:G218"/>
    <mergeCell ref="T190:U190"/>
    <mergeCell ref="R105:S105"/>
    <mergeCell ref="T104:U104"/>
    <mergeCell ref="T105:U105"/>
    <mergeCell ref="T270:U270"/>
    <mergeCell ref="T132:U132"/>
    <mergeCell ref="T134:U134"/>
    <mergeCell ref="T144:U144"/>
    <mergeCell ref="T150:U150"/>
    <mergeCell ref="T156:U156"/>
    <mergeCell ref="T159:U159"/>
    <mergeCell ref="T171:U171"/>
    <mergeCell ref="T187:U187"/>
    <mergeCell ref="T130:U130"/>
    <mergeCell ref="T202:U202"/>
    <mergeCell ref="T211:U211"/>
    <mergeCell ref="T214:U214"/>
    <mergeCell ref="T218:U218"/>
    <mergeCell ref="T223:U223"/>
    <mergeCell ref="T236:U236"/>
    <mergeCell ref="T243:U243"/>
    <mergeCell ref="T256:U256"/>
    <mergeCell ref="T169:U169"/>
    <mergeCell ref="R156:S156"/>
    <mergeCell ref="T152:U155"/>
    <mergeCell ref="R131:S131"/>
    <mergeCell ref="T131:U131"/>
    <mergeCell ref="R132:S132"/>
    <mergeCell ref="T145:U145"/>
    <mergeCell ref="T173:U173"/>
    <mergeCell ref="T148:U148"/>
    <mergeCell ref="T179:U179"/>
    <mergeCell ref="A1:V1"/>
    <mergeCell ref="V7:V9"/>
    <mergeCell ref="K8:K9"/>
    <mergeCell ref="L8:L9"/>
    <mergeCell ref="O8:O9"/>
    <mergeCell ref="G2:M2"/>
    <mergeCell ref="Q3:S3"/>
    <mergeCell ref="C5:R5"/>
    <mergeCell ref="A7:A9"/>
    <mergeCell ref="B7:B9"/>
    <mergeCell ref="C7:H7"/>
    <mergeCell ref="E8:E9"/>
    <mergeCell ref="D8:D9"/>
    <mergeCell ref="C8:C9"/>
    <mergeCell ref="E341:Q341"/>
    <mergeCell ref="Q8:Q9"/>
    <mergeCell ref="P7:S7"/>
    <mergeCell ref="K7:O7"/>
    <mergeCell ref="P8:P9"/>
    <mergeCell ref="F10:G10"/>
    <mergeCell ref="F12:G12"/>
    <mergeCell ref="F13:G13"/>
    <mergeCell ref="F99:G99"/>
    <mergeCell ref="F101:G101"/>
    <mergeCell ref="F102:G102"/>
    <mergeCell ref="M99:N99"/>
    <mergeCell ref="M101:N101"/>
    <mergeCell ref="M102:N102"/>
    <mergeCell ref="R99:S99"/>
    <mergeCell ref="R101:S101"/>
    <mergeCell ref="R102:S102"/>
    <mergeCell ref="R103:S103"/>
    <mergeCell ref="T14:U14"/>
    <mergeCell ref="R8:S9"/>
    <mergeCell ref="R10:S10"/>
    <mergeCell ref="R12:S12"/>
    <mergeCell ref="R13:S13"/>
    <mergeCell ref="R14:S14"/>
    <mergeCell ref="R15:S15"/>
    <mergeCell ref="T7:U9"/>
    <mergeCell ref="T10:U10"/>
    <mergeCell ref="T13:U13"/>
    <mergeCell ref="T12:U12"/>
    <mergeCell ref="F15:G15"/>
    <mergeCell ref="M8:N9"/>
    <mergeCell ref="I7:I9"/>
    <mergeCell ref="J7:J9"/>
    <mergeCell ref="H8:H9"/>
    <mergeCell ref="F8:G9"/>
    <mergeCell ref="M13:N13"/>
    <mergeCell ref="M14:N14"/>
    <mergeCell ref="M15:N15"/>
    <mergeCell ref="M10:N10"/>
    <mergeCell ref="M12:N12"/>
    <mergeCell ref="F14:G14"/>
    <mergeCell ref="F11:G11"/>
    <mergeCell ref="M45:N45"/>
    <mergeCell ref="M48:N48"/>
    <mergeCell ref="R27:S27"/>
    <mergeCell ref="T26:U26"/>
    <mergeCell ref="R16:S16"/>
    <mergeCell ref="R17:S17"/>
    <mergeCell ref="R18:S18"/>
    <mergeCell ref="R19:S19"/>
    <mergeCell ref="R26:S26"/>
    <mergeCell ref="R20:S20"/>
    <mergeCell ref="R21:S21"/>
    <mergeCell ref="R22:S22"/>
    <mergeCell ref="R23:S23"/>
    <mergeCell ref="R24:S24"/>
    <mergeCell ref="R25:S25"/>
    <mergeCell ref="T16:U25"/>
    <mergeCell ref="F16:G16"/>
    <mergeCell ref="F17:G17"/>
    <mergeCell ref="F18:G18"/>
    <mergeCell ref="F19:G19"/>
    <mergeCell ref="F26:G26"/>
    <mergeCell ref="F27:G27"/>
    <mergeCell ref="F28:G28"/>
    <mergeCell ref="M16:N16"/>
    <mergeCell ref="M17:N17"/>
    <mergeCell ref="M18:N18"/>
    <mergeCell ref="M19:N19"/>
    <mergeCell ref="M26:N26"/>
    <mergeCell ref="M27:N27"/>
    <mergeCell ref="M28:N28"/>
    <mergeCell ref="F30:G30"/>
    <mergeCell ref="F31:G31"/>
    <mergeCell ref="M49:N49"/>
    <mergeCell ref="T61:U61"/>
    <mergeCell ref="T62:U62"/>
    <mergeCell ref="T66:U66"/>
    <mergeCell ref="R61:S61"/>
    <mergeCell ref="R62:S62"/>
    <mergeCell ref="R66:S66"/>
    <mergeCell ref="M61:N61"/>
    <mergeCell ref="M62:N62"/>
    <mergeCell ref="M66:N66"/>
    <mergeCell ref="F35:G35"/>
    <mergeCell ref="F39:G39"/>
    <mergeCell ref="F42:G42"/>
    <mergeCell ref="F45:G45"/>
    <mergeCell ref="F48:G48"/>
    <mergeCell ref="R34:S34"/>
    <mergeCell ref="T28:U28"/>
    <mergeCell ref="T29:U29"/>
    <mergeCell ref="T33:U33"/>
    <mergeCell ref="T34:U34"/>
    <mergeCell ref="R28:S28"/>
    <mergeCell ref="R29:S29"/>
    <mergeCell ref="R33:S33"/>
    <mergeCell ref="F29:G29"/>
    <mergeCell ref="F33:G33"/>
    <mergeCell ref="F34:G34"/>
    <mergeCell ref="M34:N34"/>
    <mergeCell ref="M29:N29"/>
    <mergeCell ref="M33:N33"/>
    <mergeCell ref="M35:N35"/>
    <mergeCell ref="M39:N39"/>
    <mergeCell ref="M42:N42"/>
    <mergeCell ref="T88:U88"/>
    <mergeCell ref="M67:N67"/>
    <mergeCell ref="M72:N72"/>
    <mergeCell ref="M73:N73"/>
    <mergeCell ref="M74:N74"/>
    <mergeCell ref="M77:N77"/>
    <mergeCell ref="F67:G67"/>
    <mergeCell ref="F72:G72"/>
    <mergeCell ref="R73:S73"/>
    <mergeCell ref="R74:S74"/>
    <mergeCell ref="R77:S77"/>
    <mergeCell ref="M51:N51"/>
    <mergeCell ref="T59:U59"/>
    <mergeCell ref="R59:S59"/>
    <mergeCell ref="M59:N59"/>
    <mergeCell ref="T35:U35"/>
    <mergeCell ref="T39:U39"/>
    <mergeCell ref="T42:U42"/>
    <mergeCell ref="T45:U45"/>
    <mergeCell ref="T51:U51"/>
    <mergeCell ref="R35:S35"/>
    <mergeCell ref="R39:S39"/>
    <mergeCell ref="R42:S42"/>
    <mergeCell ref="R45:S45"/>
    <mergeCell ref="R51:S51"/>
    <mergeCell ref="T52:U52"/>
    <mergeCell ref="T58:U58"/>
    <mergeCell ref="M52:N52"/>
    <mergeCell ref="M58:N58"/>
    <mergeCell ref="R52:S52"/>
    <mergeCell ref="R58:S58"/>
    <mergeCell ref="M50:N50"/>
    <mergeCell ref="T91:U91"/>
    <mergeCell ref="T92:U92"/>
    <mergeCell ref="R78:S78"/>
    <mergeCell ref="R82:S82"/>
    <mergeCell ref="R85:S85"/>
    <mergeCell ref="R88:S88"/>
    <mergeCell ref="R91:S91"/>
    <mergeCell ref="T93:U93"/>
    <mergeCell ref="T96:U96"/>
    <mergeCell ref="T67:U67"/>
    <mergeCell ref="T72:U72"/>
    <mergeCell ref="T73:U73"/>
    <mergeCell ref="T74:U74"/>
    <mergeCell ref="T77:U77"/>
    <mergeCell ref="R67:S67"/>
    <mergeCell ref="R72:S72"/>
    <mergeCell ref="F92:G92"/>
    <mergeCell ref="M78:N78"/>
    <mergeCell ref="M82:N82"/>
    <mergeCell ref="M85:N85"/>
    <mergeCell ref="M88:N88"/>
    <mergeCell ref="M91:N91"/>
    <mergeCell ref="M92:N92"/>
    <mergeCell ref="F78:G78"/>
    <mergeCell ref="F82:G82"/>
    <mergeCell ref="F85:G85"/>
    <mergeCell ref="F88:G88"/>
    <mergeCell ref="F91:G91"/>
    <mergeCell ref="R92:S92"/>
    <mergeCell ref="T78:U78"/>
    <mergeCell ref="T82:U82"/>
    <mergeCell ref="T85:U85"/>
    <mergeCell ref="R93:S93"/>
    <mergeCell ref="R96:S96"/>
    <mergeCell ref="R97:S97"/>
    <mergeCell ref="F129:G129"/>
    <mergeCell ref="F98:G98"/>
    <mergeCell ref="M93:N93"/>
    <mergeCell ref="M96:N96"/>
    <mergeCell ref="M97:N97"/>
    <mergeCell ref="M98:N98"/>
    <mergeCell ref="F93:G93"/>
    <mergeCell ref="F96:G96"/>
    <mergeCell ref="F97:G97"/>
    <mergeCell ref="R98:S98"/>
    <mergeCell ref="T99:U99"/>
    <mergeCell ref="T101:U101"/>
    <mergeCell ref="T102:U102"/>
    <mergeCell ref="F104:G104"/>
    <mergeCell ref="F105:G105"/>
    <mergeCell ref="T119:U119"/>
    <mergeCell ref="T121:U121"/>
    <mergeCell ref="R104:S104"/>
    <mergeCell ref="M107:N107"/>
    <mergeCell ref="M109:N109"/>
    <mergeCell ref="R107:S107"/>
    <mergeCell ref="R109:S109"/>
    <mergeCell ref="T107:U107"/>
    <mergeCell ref="T109:U109"/>
    <mergeCell ref="R111:S111"/>
    <mergeCell ref="M111:N111"/>
    <mergeCell ref="M113:N113"/>
    <mergeCell ref="M116:N116"/>
    <mergeCell ref="T103:U103"/>
    <mergeCell ref="T97:U97"/>
    <mergeCell ref="T98:U98"/>
    <mergeCell ref="F202:G202"/>
    <mergeCell ref="T111:U111"/>
    <mergeCell ref="T113:U113"/>
    <mergeCell ref="T116:U116"/>
    <mergeCell ref="T118:U118"/>
    <mergeCell ref="M103:N103"/>
    <mergeCell ref="M106:N106"/>
    <mergeCell ref="R106:S106"/>
    <mergeCell ref="T106:U106"/>
    <mergeCell ref="T110:U110"/>
    <mergeCell ref="T117:U117"/>
    <mergeCell ref="M104:N104"/>
    <mergeCell ref="M105:N105"/>
    <mergeCell ref="R113:S113"/>
    <mergeCell ref="M150:N150"/>
    <mergeCell ref="M151:N151"/>
    <mergeCell ref="F139:G139"/>
    <mergeCell ref="F142:G142"/>
    <mergeCell ref="F143:G143"/>
    <mergeCell ref="F120:G120"/>
    <mergeCell ref="F122:G122"/>
    <mergeCell ref="F118:G118"/>
    <mergeCell ref="F100:G100"/>
    <mergeCell ref="F112:G112"/>
    <mergeCell ref="M112:N112"/>
    <mergeCell ref="R112:S112"/>
    <mergeCell ref="T112:U112"/>
    <mergeCell ref="F114:G114"/>
    <mergeCell ref="F115:G115"/>
    <mergeCell ref="M114:N114"/>
    <mergeCell ref="F151:G151"/>
    <mergeCell ref="F131:G131"/>
    <mergeCell ref="F133:G133"/>
    <mergeCell ref="F286:G286"/>
    <mergeCell ref="F290:G290"/>
    <mergeCell ref="F291:G291"/>
    <mergeCell ref="F280:G280"/>
    <mergeCell ref="F276:G276"/>
    <mergeCell ref="F281:G281"/>
    <mergeCell ref="F282:G282"/>
    <mergeCell ref="F277:G277"/>
    <mergeCell ref="M160:N160"/>
    <mergeCell ref="M165:N165"/>
    <mergeCell ref="M168:N168"/>
    <mergeCell ref="M169:N169"/>
    <mergeCell ref="M170:N170"/>
    <mergeCell ref="M171:N171"/>
    <mergeCell ref="F191:G191"/>
    <mergeCell ref="F196:G196"/>
    <mergeCell ref="F199:G199"/>
    <mergeCell ref="F201:G201"/>
    <mergeCell ref="F203:G203"/>
    <mergeCell ref="F204:G204"/>
    <mergeCell ref="F221:G221"/>
    <mergeCell ref="F222:G222"/>
    <mergeCell ref="F224:G224"/>
    <mergeCell ref="F217:G217"/>
    <mergeCell ref="F229:G229"/>
    <mergeCell ref="F162:G162"/>
    <mergeCell ref="M214:N214"/>
    <mergeCell ref="M215:N215"/>
    <mergeCell ref="M216:N216"/>
    <mergeCell ref="F155:G155"/>
    <mergeCell ref="F157:G157"/>
    <mergeCell ref="F158:G158"/>
    <mergeCell ref="F294:G294"/>
    <mergeCell ref="F297:G297"/>
    <mergeCell ref="F296:G296"/>
    <mergeCell ref="M162:N162"/>
    <mergeCell ref="F166:G166"/>
    <mergeCell ref="F167:G167"/>
    <mergeCell ref="M166:N166"/>
    <mergeCell ref="M167:N167"/>
    <mergeCell ref="F173:G173"/>
    <mergeCell ref="F174:G174"/>
    <mergeCell ref="F175:G175"/>
    <mergeCell ref="F176:G176"/>
    <mergeCell ref="F178:G178"/>
    <mergeCell ref="F179:G179"/>
    <mergeCell ref="M191:N191"/>
    <mergeCell ref="M190:N190"/>
    <mergeCell ref="M182:N182"/>
    <mergeCell ref="F293:G293"/>
    <mergeCell ref="F292:G292"/>
    <mergeCell ref="F273:G273"/>
    <mergeCell ref="F270:G270"/>
    <mergeCell ref="M158:N158"/>
    <mergeCell ref="F223:G223"/>
    <mergeCell ref="F207:G207"/>
    <mergeCell ref="F209:G209"/>
    <mergeCell ref="F212:G212"/>
    <mergeCell ref="F213:G213"/>
    <mergeCell ref="F215:G215"/>
    <mergeCell ref="F235:G235"/>
    <mergeCell ref="A339:E339"/>
    <mergeCell ref="F325:G325"/>
    <mergeCell ref="F328:G328"/>
    <mergeCell ref="F335:G335"/>
    <mergeCell ref="F326:G326"/>
    <mergeCell ref="F327:G327"/>
    <mergeCell ref="F338:G338"/>
    <mergeCell ref="F331:G331"/>
    <mergeCell ref="F332:G332"/>
    <mergeCell ref="F333:G333"/>
    <mergeCell ref="F334:G334"/>
    <mergeCell ref="F329:G329"/>
    <mergeCell ref="F330:G330"/>
    <mergeCell ref="F337:G337"/>
    <mergeCell ref="F336:G336"/>
    <mergeCell ref="A324:A328"/>
    <mergeCell ref="A329:A330"/>
    <mergeCell ref="B329:B330"/>
    <mergeCell ref="F339:G339"/>
    <mergeCell ref="F324:G324"/>
    <mergeCell ref="M339:N339"/>
    <mergeCell ref="M329:N329"/>
    <mergeCell ref="M330:N330"/>
    <mergeCell ref="M331:N331"/>
    <mergeCell ref="M332:N332"/>
    <mergeCell ref="M333:N333"/>
    <mergeCell ref="M334:N334"/>
    <mergeCell ref="M336:N336"/>
    <mergeCell ref="M321:N321"/>
    <mergeCell ref="M322:N322"/>
    <mergeCell ref="M323:N323"/>
    <mergeCell ref="M324:N324"/>
    <mergeCell ref="M325:N325"/>
    <mergeCell ref="M326:N326"/>
    <mergeCell ref="M327:N327"/>
    <mergeCell ref="M328:N328"/>
    <mergeCell ref="M159:N159"/>
    <mergeCell ref="M211:N211"/>
    <mergeCell ref="M212:N212"/>
    <mergeCell ref="M213:N213"/>
    <mergeCell ref="M279:N279"/>
    <mergeCell ref="M280:N280"/>
    <mergeCell ref="M281:N281"/>
    <mergeCell ref="M282:N282"/>
    <mergeCell ref="M283:N283"/>
    <mergeCell ref="M224:N224"/>
    <mergeCell ref="M229:N229"/>
    <mergeCell ref="M232:N232"/>
    <mergeCell ref="M265:N265"/>
    <mergeCell ref="M203:N203"/>
    <mergeCell ref="M204:N204"/>
    <mergeCell ref="M197:N197"/>
    <mergeCell ref="T279:U279"/>
    <mergeCell ref="R279:S279"/>
    <mergeCell ref="R263:S263"/>
    <mergeCell ref="R264:S264"/>
    <mergeCell ref="M310:N310"/>
    <mergeCell ref="M311:N311"/>
    <mergeCell ref="M312:N312"/>
    <mergeCell ref="M313:N313"/>
    <mergeCell ref="M266:N266"/>
    <mergeCell ref="M267:N267"/>
    <mergeCell ref="M269:N269"/>
    <mergeCell ref="M250:N250"/>
    <mergeCell ref="M252:N252"/>
    <mergeCell ref="M253:N253"/>
    <mergeCell ref="M255:N255"/>
    <mergeCell ref="M256:N256"/>
    <mergeCell ref="M257:N257"/>
    <mergeCell ref="M259:N259"/>
    <mergeCell ref="M262:N262"/>
    <mergeCell ref="M264:N264"/>
    <mergeCell ref="M274:N274"/>
    <mergeCell ref="M275:N275"/>
    <mergeCell ref="M276:N276"/>
    <mergeCell ref="M278:N278"/>
    <mergeCell ref="T283:U283"/>
    <mergeCell ref="T296:U296"/>
    <mergeCell ref="T305:U305"/>
    <mergeCell ref="T312:U312"/>
    <mergeCell ref="T292:U292"/>
    <mergeCell ref="T263:U264"/>
    <mergeCell ref="R265:S265"/>
    <mergeCell ref="R262:S262"/>
    <mergeCell ref="T262:U262"/>
    <mergeCell ref="R278:S278"/>
    <mergeCell ref="R277:S277"/>
    <mergeCell ref="R276:S276"/>
    <mergeCell ref="R275:S275"/>
    <mergeCell ref="R274:S274"/>
    <mergeCell ref="R273:S273"/>
    <mergeCell ref="R271:S271"/>
    <mergeCell ref="T271:U271"/>
    <mergeCell ref="T273:U273"/>
    <mergeCell ref="T274:U274"/>
    <mergeCell ref="T275:U275"/>
    <mergeCell ref="T276:U276"/>
    <mergeCell ref="T277:U277"/>
    <mergeCell ref="M75:N75"/>
    <mergeCell ref="M76:N76"/>
    <mergeCell ref="F75:G75"/>
    <mergeCell ref="F76:G76"/>
    <mergeCell ref="B78:B92"/>
    <mergeCell ref="B93:B98"/>
    <mergeCell ref="B99:B103"/>
    <mergeCell ref="B172:B187"/>
    <mergeCell ref="T183:U186"/>
    <mergeCell ref="R187:S187"/>
    <mergeCell ref="R186:S186"/>
    <mergeCell ref="T182:U182"/>
    <mergeCell ref="R172:S172"/>
    <mergeCell ref="R177:S177"/>
    <mergeCell ref="R180:S180"/>
    <mergeCell ref="R181:S181"/>
    <mergeCell ref="T172:U172"/>
    <mergeCell ref="T177:U177"/>
    <mergeCell ref="T180:U180"/>
    <mergeCell ref="T181:U181"/>
    <mergeCell ref="R152:S152"/>
    <mergeCell ref="R153:S153"/>
    <mergeCell ref="R154:S154"/>
    <mergeCell ref="B151:B156"/>
    <mergeCell ref="T133:U133"/>
    <mergeCell ref="R134:S134"/>
    <mergeCell ref="B104:B106"/>
    <mergeCell ref="R117:S117"/>
    <mergeCell ref="F169:G169"/>
    <mergeCell ref="F170:G170"/>
    <mergeCell ref="F168:G168"/>
    <mergeCell ref="F165:G165"/>
    <mergeCell ref="B111:B117"/>
    <mergeCell ref="B118:B119"/>
    <mergeCell ref="B120:B121"/>
    <mergeCell ref="R121:S121"/>
    <mergeCell ref="B122:B130"/>
    <mergeCell ref="R122:S122"/>
    <mergeCell ref="R129:S129"/>
    <mergeCell ref="B10:B15"/>
    <mergeCell ref="B16:B27"/>
    <mergeCell ref="B28:B34"/>
    <mergeCell ref="B35:B50"/>
    <mergeCell ref="R48:S48"/>
    <mergeCell ref="T48:U48"/>
    <mergeCell ref="R49:S49"/>
    <mergeCell ref="T49:U49"/>
    <mergeCell ref="R50:S50"/>
    <mergeCell ref="T50:U50"/>
    <mergeCell ref="R110:S110"/>
    <mergeCell ref="B107:B110"/>
    <mergeCell ref="R75:S75"/>
    <mergeCell ref="R76:S76"/>
    <mergeCell ref="T75:U75"/>
    <mergeCell ref="T76:U76"/>
    <mergeCell ref="B67:B76"/>
    <mergeCell ref="R63:S63"/>
    <mergeCell ref="R64:S64"/>
    <mergeCell ref="R65:S65"/>
    <mergeCell ref="T63:U63"/>
    <mergeCell ref="T64:U65"/>
    <mergeCell ref="B52:B66"/>
    <mergeCell ref="F64:G64"/>
    <mergeCell ref="F65:G65"/>
    <mergeCell ref="T149:U149"/>
    <mergeCell ref="R150:S150"/>
    <mergeCell ref="F152:G152"/>
    <mergeCell ref="F153:G153"/>
    <mergeCell ref="F154:G154"/>
    <mergeCell ref="M152:N152"/>
    <mergeCell ref="M153:N153"/>
    <mergeCell ref="M154:N154"/>
    <mergeCell ref="A122:A130"/>
    <mergeCell ref="A131:A132"/>
    <mergeCell ref="A133:A134"/>
    <mergeCell ref="A135:A144"/>
    <mergeCell ref="A145:A150"/>
    <mergeCell ref="B145:B150"/>
    <mergeCell ref="R145:S145"/>
    <mergeCell ref="R148:S148"/>
    <mergeCell ref="R149:S149"/>
    <mergeCell ref="B135:B144"/>
    <mergeCell ref="R135:S135"/>
    <mergeCell ref="T135:U135"/>
    <mergeCell ref="R139:S139"/>
    <mergeCell ref="T139:U139"/>
    <mergeCell ref="R142:S142"/>
    <mergeCell ref="T142:U142"/>
    <mergeCell ref="R143:S143"/>
    <mergeCell ref="T143:U143"/>
    <mergeCell ref="R144:S144"/>
    <mergeCell ref="T129:U129"/>
    <mergeCell ref="R130:S130"/>
    <mergeCell ref="B131:B132"/>
    <mergeCell ref="B133:B134"/>
    <mergeCell ref="R136:S136"/>
    <mergeCell ref="A172:A187"/>
    <mergeCell ref="M185:N185"/>
    <mergeCell ref="B188:B190"/>
    <mergeCell ref="A188:A190"/>
    <mergeCell ref="R188:S188"/>
    <mergeCell ref="T188:U188"/>
    <mergeCell ref="R189:S189"/>
    <mergeCell ref="T189:U189"/>
    <mergeCell ref="R190:S190"/>
    <mergeCell ref="A151:A156"/>
    <mergeCell ref="A157:A159"/>
    <mergeCell ref="B157:B159"/>
    <mergeCell ref="R157:S157"/>
    <mergeCell ref="T157:U157"/>
    <mergeCell ref="R158:S158"/>
    <mergeCell ref="T158:U158"/>
    <mergeCell ref="A160:A171"/>
    <mergeCell ref="B160:B171"/>
    <mergeCell ref="R160:S160"/>
    <mergeCell ref="R165:S165"/>
    <mergeCell ref="R168:S168"/>
    <mergeCell ref="R169:S169"/>
    <mergeCell ref="R170:S170"/>
    <mergeCell ref="T170:U170"/>
    <mergeCell ref="R171:S171"/>
    <mergeCell ref="T160:U160"/>
    <mergeCell ref="T165:U165"/>
    <mergeCell ref="T168:U168"/>
    <mergeCell ref="T151:U151"/>
    <mergeCell ref="R151:S151"/>
    <mergeCell ref="R159:S159"/>
    <mergeCell ref="R155:S155"/>
    <mergeCell ref="A203:A211"/>
    <mergeCell ref="R203:S203"/>
    <mergeCell ref="T203:U203"/>
    <mergeCell ref="R204:S204"/>
    <mergeCell ref="R205:S205"/>
    <mergeCell ref="R207:S207"/>
    <mergeCell ref="R209:S209"/>
    <mergeCell ref="T204:U204"/>
    <mergeCell ref="T205:U205"/>
    <mergeCell ref="T207:U207"/>
    <mergeCell ref="T209:U209"/>
    <mergeCell ref="A191:A202"/>
    <mergeCell ref="B191:B202"/>
    <mergeCell ref="R191:S191"/>
    <mergeCell ref="T191:U191"/>
    <mergeCell ref="R196:S196"/>
    <mergeCell ref="T196:U196"/>
    <mergeCell ref="R199:S199"/>
    <mergeCell ref="T199:U199"/>
    <mergeCell ref="R201:S201"/>
    <mergeCell ref="T201:U201"/>
    <mergeCell ref="R202:S202"/>
    <mergeCell ref="F210:G210"/>
    <mergeCell ref="M210:N210"/>
    <mergeCell ref="R210:S210"/>
    <mergeCell ref="T210:U210"/>
    <mergeCell ref="R211:S211"/>
    <mergeCell ref="B203:B211"/>
    <mergeCell ref="M196:N196"/>
    <mergeCell ref="M199:N199"/>
    <mergeCell ref="M201:N201"/>
    <mergeCell ref="M202:N202"/>
    <mergeCell ref="A219:A223"/>
    <mergeCell ref="B219:B223"/>
    <mergeCell ref="R219:S219"/>
    <mergeCell ref="T219:U219"/>
    <mergeCell ref="R221:S221"/>
    <mergeCell ref="T221:U221"/>
    <mergeCell ref="R222:S222"/>
    <mergeCell ref="T222:U222"/>
    <mergeCell ref="R223:S223"/>
    <mergeCell ref="A212:A214"/>
    <mergeCell ref="B212:B214"/>
    <mergeCell ref="R212:S212"/>
    <mergeCell ref="T212:U212"/>
    <mergeCell ref="R213:S213"/>
    <mergeCell ref="T213:U213"/>
    <mergeCell ref="R214:S214"/>
    <mergeCell ref="B215:B218"/>
    <mergeCell ref="R215:S215"/>
    <mergeCell ref="T215:U215"/>
    <mergeCell ref="R216:S216"/>
    <mergeCell ref="T216:U216"/>
    <mergeCell ref="R217:S217"/>
    <mergeCell ref="T217:U217"/>
    <mergeCell ref="R218:S218"/>
    <mergeCell ref="M219:N219"/>
    <mergeCell ref="M221:N221"/>
    <mergeCell ref="M222:N222"/>
    <mergeCell ref="M223:N223"/>
    <mergeCell ref="A237:A243"/>
    <mergeCell ref="B237:B243"/>
    <mergeCell ref="R237:S237"/>
    <mergeCell ref="R238:S238"/>
    <mergeCell ref="R240:S240"/>
    <mergeCell ref="R241:S241"/>
    <mergeCell ref="R242:S242"/>
    <mergeCell ref="T237:U237"/>
    <mergeCell ref="T238:U238"/>
    <mergeCell ref="T240:U240"/>
    <mergeCell ref="T241:U241"/>
    <mergeCell ref="T242:U242"/>
    <mergeCell ref="R243:S243"/>
    <mergeCell ref="A224:A236"/>
    <mergeCell ref="B224:B236"/>
    <mergeCell ref="R224:S224"/>
    <mergeCell ref="R229:S229"/>
    <mergeCell ref="R232:S232"/>
    <mergeCell ref="R235:S235"/>
    <mergeCell ref="R236:S236"/>
    <mergeCell ref="T224:U224"/>
    <mergeCell ref="T229:U229"/>
    <mergeCell ref="T232:U232"/>
    <mergeCell ref="T235:U235"/>
    <mergeCell ref="M236:N236"/>
    <mergeCell ref="M237:N237"/>
    <mergeCell ref="M238:N238"/>
    <mergeCell ref="M240:N240"/>
    <mergeCell ref="M241:N241"/>
    <mergeCell ref="M235:N235"/>
    <mergeCell ref="F241:G241"/>
    <mergeCell ref="F242:G242"/>
    <mergeCell ref="T252:U252"/>
    <mergeCell ref="T253:U253"/>
    <mergeCell ref="T255:U255"/>
    <mergeCell ref="A257:A258"/>
    <mergeCell ref="B257:B258"/>
    <mergeCell ref="R257:S257"/>
    <mergeCell ref="T257:U257"/>
    <mergeCell ref="R258:S258"/>
    <mergeCell ref="A244:A256"/>
    <mergeCell ref="B244:B256"/>
    <mergeCell ref="R244:S244"/>
    <mergeCell ref="R248:S248"/>
    <mergeCell ref="R250:S250"/>
    <mergeCell ref="R252:S252"/>
    <mergeCell ref="R253:S253"/>
    <mergeCell ref="R255:S255"/>
    <mergeCell ref="R256:S256"/>
    <mergeCell ref="M258:N258"/>
    <mergeCell ref="M248:N248"/>
    <mergeCell ref="F249:G249"/>
    <mergeCell ref="F251:G251"/>
    <mergeCell ref="F254:G254"/>
    <mergeCell ref="T244:U244"/>
    <mergeCell ref="T248:U248"/>
    <mergeCell ref="T250:U250"/>
    <mergeCell ref="A271:A279"/>
    <mergeCell ref="B271:B279"/>
    <mergeCell ref="B280:B281"/>
    <mergeCell ref="R280:S280"/>
    <mergeCell ref="T280:U280"/>
    <mergeCell ref="R281:S281"/>
    <mergeCell ref="A282:A283"/>
    <mergeCell ref="A280:A281"/>
    <mergeCell ref="B282:B283"/>
    <mergeCell ref="R282:S282"/>
    <mergeCell ref="T282:U282"/>
    <mergeCell ref="R283:S283"/>
    <mergeCell ref="A259:A261"/>
    <mergeCell ref="B259:B261"/>
    <mergeCell ref="R259:S259"/>
    <mergeCell ref="T259:U259"/>
    <mergeCell ref="R261:S261"/>
    <mergeCell ref="A266:A270"/>
    <mergeCell ref="B266:B270"/>
    <mergeCell ref="R266:S266"/>
    <mergeCell ref="R267:S267"/>
    <mergeCell ref="T266:U266"/>
    <mergeCell ref="T267:U267"/>
    <mergeCell ref="T269:U269"/>
    <mergeCell ref="R269:S269"/>
    <mergeCell ref="R270:S270"/>
    <mergeCell ref="B262:B265"/>
    <mergeCell ref="T278:U278"/>
    <mergeCell ref="M270:N270"/>
    <mergeCell ref="M261:N261"/>
    <mergeCell ref="M271:N271"/>
    <mergeCell ref="M273:N273"/>
    <mergeCell ref="A284:A285"/>
    <mergeCell ref="B284:B285"/>
    <mergeCell ref="R284:S284"/>
    <mergeCell ref="T284:U284"/>
    <mergeCell ref="R285:S285"/>
    <mergeCell ref="A286:A292"/>
    <mergeCell ref="B286:B292"/>
    <mergeCell ref="R286:S286"/>
    <mergeCell ref="T286:U286"/>
    <mergeCell ref="R290:S290"/>
    <mergeCell ref="T290:U290"/>
    <mergeCell ref="R291:S291"/>
    <mergeCell ref="T291:U291"/>
    <mergeCell ref="R292:S292"/>
    <mergeCell ref="R294:S294"/>
    <mergeCell ref="T294:U294"/>
    <mergeCell ref="T295:U295"/>
    <mergeCell ref="R295:S295"/>
    <mergeCell ref="R293:S293"/>
    <mergeCell ref="T293:U293"/>
    <mergeCell ref="M294:N294"/>
    <mergeCell ref="M284:N284"/>
    <mergeCell ref="M285:N285"/>
    <mergeCell ref="M286:N286"/>
    <mergeCell ref="M290:N290"/>
    <mergeCell ref="M291:N291"/>
    <mergeCell ref="M292:N292"/>
    <mergeCell ref="M293:N293"/>
    <mergeCell ref="A293:A296"/>
    <mergeCell ref="B293:B296"/>
    <mergeCell ref="F295:G295"/>
    <mergeCell ref="M295:N295"/>
    <mergeCell ref="A297:A305"/>
    <mergeCell ref="B297:B305"/>
    <mergeCell ref="R297:S297"/>
    <mergeCell ref="R304:S304"/>
    <mergeCell ref="R296:S296"/>
    <mergeCell ref="M296:N296"/>
    <mergeCell ref="M304:N304"/>
    <mergeCell ref="M305:N305"/>
    <mergeCell ref="M306:N306"/>
    <mergeCell ref="M307:N307"/>
    <mergeCell ref="F323:G323"/>
    <mergeCell ref="F315:G315"/>
    <mergeCell ref="F316:G316"/>
    <mergeCell ref="F318:G318"/>
    <mergeCell ref="F319:G319"/>
    <mergeCell ref="F320:G320"/>
    <mergeCell ref="A313:A314"/>
    <mergeCell ref="B313:B314"/>
    <mergeCell ref="R313:S313"/>
    <mergeCell ref="M317:N317"/>
    <mergeCell ref="M318:N318"/>
    <mergeCell ref="M319:N319"/>
    <mergeCell ref="M320:N320"/>
    <mergeCell ref="F321:G321"/>
    <mergeCell ref="F313:G313"/>
    <mergeCell ref="F314:G314"/>
    <mergeCell ref="F304:G304"/>
    <mergeCell ref="F305:G305"/>
    <mergeCell ref="T313:U313"/>
    <mergeCell ref="R314:S314"/>
    <mergeCell ref="T297:U297"/>
    <mergeCell ref="T304:U304"/>
    <mergeCell ref="R305:S305"/>
    <mergeCell ref="A306:A312"/>
    <mergeCell ref="B306:B312"/>
    <mergeCell ref="R306:S306"/>
    <mergeCell ref="R307:S307"/>
    <mergeCell ref="R308:S308"/>
    <mergeCell ref="R309:S309"/>
    <mergeCell ref="R310:S310"/>
    <mergeCell ref="R311:S311"/>
    <mergeCell ref="T306:U306"/>
    <mergeCell ref="T307:U307"/>
    <mergeCell ref="T308:U308"/>
    <mergeCell ref="T309:U309"/>
    <mergeCell ref="T310:U310"/>
    <mergeCell ref="T311:U311"/>
    <mergeCell ref="R312:S312"/>
    <mergeCell ref="M314:N314"/>
    <mergeCell ref="M308:N308"/>
    <mergeCell ref="M309:N309"/>
    <mergeCell ref="M297:N297"/>
    <mergeCell ref="F306:G306"/>
    <mergeCell ref="F307:G307"/>
    <mergeCell ref="F312:G312"/>
    <mergeCell ref="F308:G308"/>
    <mergeCell ref="F309:G309"/>
    <mergeCell ref="F310:G310"/>
    <mergeCell ref="F311:G311"/>
    <mergeCell ref="R324:S324"/>
    <mergeCell ref="R325:S325"/>
    <mergeCell ref="R326:S326"/>
    <mergeCell ref="R327:S327"/>
    <mergeCell ref="R328:S328"/>
    <mergeCell ref="T324:U324"/>
    <mergeCell ref="T325:U325"/>
    <mergeCell ref="T326:U326"/>
    <mergeCell ref="T327:U327"/>
    <mergeCell ref="T328:U328"/>
    <mergeCell ref="B315:B317"/>
    <mergeCell ref="A315:A317"/>
    <mergeCell ref="R315:S315"/>
    <mergeCell ref="R316:S316"/>
    <mergeCell ref="T315:U315"/>
    <mergeCell ref="T316:U316"/>
    <mergeCell ref="R317:S317"/>
    <mergeCell ref="A318:A323"/>
    <mergeCell ref="B318:B323"/>
    <mergeCell ref="R318:S318"/>
    <mergeCell ref="R319:S319"/>
    <mergeCell ref="R320:S320"/>
    <mergeCell ref="R321:S321"/>
    <mergeCell ref="R322:S322"/>
    <mergeCell ref="R323:S323"/>
    <mergeCell ref="T318:U318"/>
    <mergeCell ref="T320:U320"/>
    <mergeCell ref="T321:U321"/>
    <mergeCell ref="T322:U322"/>
    <mergeCell ref="T319:U319"/>
    <mergeCell ref="M315:N315"/>
    <mergeCell ref="M316:N316"/>
    <mergeCell ref="B336:B338"/>
    <mergeCell ref="R336:S336"/>
    <mergeCell ref="R337:S337"/>
    <mergeCell ref="T336:U336"/>
    <mergeCell ref="T337:U337"/>
    <mergeCell ref="R338:S338"/>
    <mergeCell ref="R329:S329"/>
    <mergeCell ref="T329:U329"/>
    <mergeCell ref="R330:S330"/>
    <mergeCell ref="T330:U330"/>
    <mergeCell ref="R331:S331"/>
    <mergeCell ref="T331:U331"/>
    <mergeCell ref="R332:S332"/>
    <mergeCell ref="T332:U332"/>
    <mergeCell ref="R333:S333"/>
    <mergeCell ref="T333:U333"/>
    <mergeCell ref="R334:S334"/>
    <mergeCell ref="T334:U334"/>
    <mergeCell ref="M337:N337"/>
    <mergeCell ref="M338:N338"/>
    <mergeCell ref="M335:N335"/>
    <mergeCell ref="R137:S137"/>
    <mergeCell ref="R138:S138"/>
    <mergeCell ref="R140:S140"/>
    <mergeCell ref="R141:S141"/>
    <mergeCell ref="R133:S133"/>
    <mergeCell ref="T136:U136"/>
    <mergeCell ref="T137:U137"/>
    <mergeCell ref="T140:U140"/>
    <mergeCell ref="T138:U138"/>
    <mergeCell ref="T141:U141"/>
    <mergeCell ref="R339:S339"/>
    <mergeCell ref="T339:U339"/>
    <mergeCell ref="A10:A15"/>
    <mergeCell ref="A16:A26"/>
    <mergeCell ref="A28:A34"/>
    <mergeCell ref="A35:A51"/>
    <mergeCell ref="A52:A65"/>
    <mergeCell ref="A67:A77"/>
    <mergeCell ref="A78:A91"/>
    <mergeCell ref="A93:A98"/>
    <mergeCell ref="A99:A103"/>
    <mergeCell ref="A104:A106"/>
    <mergeCell ref="A118:A119"/>
    <mergeCell ref="A107:A110"/>
    <mergeCell ref="A111:A117"/>
    <mergeCell ref="A120:A121"/>
    <mergeCell ref="B324:B328"/>
    <mergeCell ref="B331:B335"/>
    <mergeCell ref="A331:A335"/>
    <mergeCell ref="R335:S335"/>
    <mergeCell ref="A336:A338"/>
    <mergeCell ref="F260:G260"/>
    <mergeCell ref="M260:N260"/>
    <mergeCell ref="F146:G146"/>
    <mergeCell ref="F147:G147"/>
    <mergeCell ref="M146:N146"/>
    <mergeCell ref="M147:N147"/>
    <mergeCell ref="F128:G128"/>
    <mergeCell ref="F136:G136"/>
    <mergeCell ref="F137:G137"/>
    <mergeCell ref="F138:G138"/>
    <mergeCell ref="F140:G140"/>
    <mergeCell ref="F141:G141"/>
    <mergeCell ref="M136:N136"/>
    <mergeCell ref="M137:N137"/>
    <mergeCell ref="M138:N138"/>
    <mergeCell ref="M140:N140"/>
    <mergeCell ref="M141:N141"/>
    <mergeCell ref="M242:N242"/>
    <mergeCell ref="F220:G220"/>
    <mergeCell ref="M217:N217"/>
    <mergeCell ref="M218:N218"/>
    <mergeCell ref="M205:N205"/>
    <mergeCell ref="M207:N207"/>
    <mergeCell ref="M209:N209"/>
    <mergeCell ref="M181:N181"/>
    <mergeCell ref="M186:N186"/>
    <mergeCell ref="M187:N187"/>
    <mergeCell ref="M188:N188"/>
    <mergeCell ref="M189:N189"/>
    <mergeCell ref="M155:N155"/>
    <mergeCell ref="M156:N156"/>
    <mergeCell ref="M157:N157"/>
    <mergeCell ref="F160:G160"/>
    <mergeCell ref="R260:S260"/>
    <mergeCell ref="T260:U260"/>
    <mergeCell ref="F268:G268"/>
    <mergeCell ref="F289:G289"/>
    <mergeCell ref="F288:G288"/>
    <mergeCell ref="F287:G287"/>
    <mergeCell ref="F298:G298"/>
    <mergeCell ref="F299:G299"/>
    <mergeCell ref="F300:G300"/>
    <mergeCell ref="F301:G301"/>
    <mergeCell ref="F303:G303"/>
    <mergeCell ref="M173:N173"/>
    <mergeCell ref="M174:N174"/>
    <mergeCell ref="M175:N175"/>
    <mergeCell ref="M176:N176"/>
    <mergeCell ref="M178:N178"/>
    <mergeCell ref="M179:N179"/>
    <mergeCell ref="F206:G206"/>
    <mergeCell ref="F208:G208"/>
    <mergeCell ref="F272:G272"/>
    <mergeCell ref="F225:G225"/>
    <mergeCell ref="F226:G226"/>
    <mergeCell ref="F227:G227"/>
    <mergeCell ref="F228:G228"/>
    <mergeCell ref="F230:G230"/>
    <mergeCell ref="F231:G231"/>
    <mergeCell ref="F233:G233"/>
    <mergeCell ref="F234:G234"/>
    <mergeCell ref="F239:G239"/>
    <mergeCell ref="F245:G245"/>
    <mergeCell ref="F246:G246"/>
    <mergeCell ref="F247:G247"/>
  </mergeCells>
  <phoneticPr fontId="3" type="noConversion"/>
  <pageMargins left="0.25" right="0.25" top="0.75" bottom="0.75" header="0.3" footer="0.3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Приказ по нагрузке 2022-23</vt:lpstr>
      <vt:lpstr>'Приказ по нагрузке 2022-23'!Область_печати</vt:lpstr>
    </vt:vector>
  </TitlesOfParts>
  <Company>ZPK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</dc:creator>
  <cp:lastModifiedBy>Секретарь</cp:lastModifiedBy>
  <cp:lastPrinted>2022-09-13T11:53:19Z</cp:lastPrinted>
  <dcterms:created xsi:type="dcterms:W3CDTF">2005-11-07T11:33:57Z</dcterms:created>
  <dcterms:modified xsi:type="dcterms:W3CDTF">2022-09-13T11:59:13Z</dcterms:modified>
</cp:coreProperties>
</file>